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5475" tabRatio="602" activeTab="0"/>
  </bookViews>
  <sheets>
    <sheet name="Ogółem" sheetId="1" r:id="rId1"/>
    <sheet name="Kobiety" sheetId="2" r:id="rId2"/>
    <sheet name="Posrednictwo Pracy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m" sheetId="9" r:id="rId9"/>
    <sheet name="06g" sheetId="10" r:id="rId10"/>
    <sheet name="07" sheetId="11" r:id="rId11"/>
    <sheet name="08" sheetId="12" r:id="rId12"/>
    <sheet name="09" sheetId="13" r:id="rId13"/>
  </sheets>
  <definedNames>
    <definedName name="_xlnm.Print_Area" localSheetId="2">'Posrednictwo Pracy'!$A:$IV</definedName>
  </definedNames>
  <calcPr fullCalcOnLoad="1"/>
</workbook>
</file>

<file path=xl/sharedStrings.xml><?xml version="1.0" encoding="utf-8"?>
<sst xmlns="http://schemas.openxmlformats.org/spreadsheetml/2006/main" count="1310" uniqueCount="181">
  <si>
    <t>Stan i struktura osób bezrobotnych  w mieście Bochnia</t>
  </si>
  <si>
    <t>Wyszczególnienie</t>
  </si>
  <si>
    <t>Liczba bezrobotnych</t>
  </si>
  <si>
    <t>Bezrobotne kobiety</t>
  </si>
  <si>
    <t>w % do ogółu bezrob.</t>
  </si>
  <si>
    <t>Zwol.z przycz.zak.</t>
  </si>
  <si>
    <t>Dotychczas nie prac.</t>
  </si>
  <si>
    <t>Z prawem do zasiłku</t>
  </si>
  <si>
    <t>Bez prawa do zas.</t>
  </si>
  <si>
    <t>Bez pracy pow.12 m.</t>
  </si>
  <si>
    <t xml:space="preserve">W wieku do 15 - 24 </t>
  </si>
  <si>
    <t>Napływ osób bezrobotnych do  Powiatowego Urzędu Pracy w Bochni z miasta Bochni</t>
  </si>
  <si>
    <t>Zarejestrowani</t>
  </si>
  <si>
    <t>w % do ogółu zarej.</t>
  </si>
  <si>
    <t>Po raz pierwszy</t>
  </si>
  <si>
    <t>Po raz kolejny</t>
  </si>
  <si>
    <t>Zwol.z prz.zak.prac.</t>
  </si>
  <si>
    <t>Odpływ osób bezrobotnych z ewidencji Powiatowego Urzędu Pracy w Bochni z miasta Bochni</t>
  </si>
  <si>
    <t>Wyrejestrowani</t>
  </si>
  <si>
    <t>Kobiety</t>
  </si>
  <si>
    <t>w % do ogółu wyrej.</t>
  </si>
  <si>
    <t>Z powodu pod. pracy</t>
  </si>
  <si>
    <t>Kobiety pod. pracy</t>
  </si>
  <si>
    <t>Nie potw.got.do p. pr.</t>
  </si>
  <si>
    <t>Stan i struktura osób bezrobotnych  w gminie Bochnia</t>
  </si>
  <si>
    <t xml:space="preserve"> Napływ osób bezrobotnych z gminy Bochnia</t>
  </si>
  <si>
    <t>Odpływ osób bezrobotnych z ewidencji Powiatowego Urzędu Pracy z gminy Bochnia</t>
  </si>
  <si>
    <t>Stan i struktura osób bezrobotnych  w gminie Drwinia</t>
  </si>
  <si>
    <t>Napływ osób bezrobotnych do  Powiatowego Urzędu Pracy w Bochni z gminy Drwinia</t>
  </si>
  <si>
    <t>Odpływ osób bezrobotnych z ewidencji Powiatowego Urzędu Pracy w Bochni z gminy Drwinia</t>
  </si>
  <si>
    <t xml:space="preserve">Pozostałe </t>
  </si>
  <si>
    <t>Stan i struktura osób bezrobotnych  w gminie Lipnicy Murowanej</t>
  </si>
  <si>
    <t>Napływ osób bezrobotnych do  Powiatowego Urzędu Pracy w Bochni z gminy Lipnica Murowana</t>
  </si>
  <si>
    <t>Odpływ osób bezrobotnych z ewidencji Powiatowego Urzędu Pracy w Bochni z gminy Lipnica Murowana</t>
  </si>
  <si>
    <t>Stan i struktura osób bezrobotnych  w gminie Łapanów</t>
  </si>
  <si>
    <t>Napływ osób bezrobotnych do  Powiatowego Urzędu Pracy w Bochni z gminy Łapanów</t>
  </si>
  <si>
    <t>Odpływ osób bezrobotnych z ewidencji Powiatowego Urzędu Pracy w Bochni z gminy Łapanów</t>
  </si>
  <si>
    <t>Stan i struktura osób bezrobotnych  w mieście Nowy Wiśnicz</t>
  </si>
  <si>
    <t>Napływ osób bezrobotnych do  Powiatowego Urzędu Pracy w Bochni z miasta Nowy Wiśnicz</t>
  </si>
  <si>
    <t>Odpływ osób bezrobotnych z ewidencji Powiatowego Urzędu Pracy w Bochni z miasta Nowy Wiśnicz</t>
  </si>
  <si>
    <t>Stan i struktura osób bezrobotnych  w gminie Nowy Wiśnicz</t>
  </si>
  <si>
    <t>Napływ osób bezrobotnych do  Powiatowego Urzędu Pracy w Bochni z gminy Nowy Wiśnicz</t>
  </si>
  <si>
    <t>Odpływ osób bezrobotnych z ewidencji Powiatowego Urzędu Pracy w Bochni z gminy Nowy Wiśnicz</t>
  </si>
  <si>
    <t>Stan i struktura osób bezrobotnych  w gminie Rzezawa</t>
  </si>
  <si>
    <t>Napływ osób bezrobotnych do  Powiatowego Urzędu Pracy w Bochni z gminy Rzezawa</t>
  </si>
  <si>
    <t>Odpływ osób bezrobotnych z ewidencji Powiatowego Urzędu Pracy w Bochni z gminy Rzezawa</t>
  </si>
  <si>
    <t>Stan i struktura osób bezrobotnych  w gminie Trzciana</t>
  </si>
  <si>
    <t>Napływ osób bezrobotnych do  Powiatowego Urzędu Pracy w Bochni z gminy Trzciana</t>
  </si>
  <si>
    <t>Odpływ osób bezrobotnych z ewidencji Powiatowego Urzędu Pracy w Bochni z gminy Trzciana</t>
  </si>
  <si>
    <t>Stan i struktura osób bezrobotnych  w gminie Żegocina</t>
  </si>
  <si>
    <t>Napływ osób bezrobotnych do  Powiatowego Urzędu Pracy w Bochni z gminy Żegocina</t>
  </si>
  <si>
    <t>Odpływ osób bezrobotnych z ewidencji Powiatowego Urzędu Pracy w Bochni z gminy Żegocina</t>
  </si>
  <si>
    <t>naras.</t>
  </si>
  <si>
    <t>Pod.praca niesubsydiowanej</t>
  </si>
  <si>
    <t xml:space="preserve">Pod.praca subsydiowanej </t>
  </si>
  <si>
    <t xml:space="preserve">&gt; praca interwencyjne </t>
  </si>
  <si>
    <t>&gt; roboty publiczne</t>
  </si>
  <si>
    <t>&gt; otrzym. pożyczek</t>
  </si>
  <si>
    <t>&gt; stan.dla absolwentów</t>
  </si>
  <si>
    <t>Dobrowolna rezygnacja</t>
  </si>
  <si>
    <t>&gt; stanowiska PFRON</t>
  </si>
  <si>
    <t>Poprzed. pracujący</t>
  </si>
  <si>
    <t>Pop.pracujący</t>
  </si>
  <si>
    <t>12.'03</t>
  </si>
  <si>
    <t>Rozpczęcie szkolenia</t>
  </si>
  <si>
    <t>Rozpczęcie stażu</t>
  </si>
  <si>
    <t>Rozpoczęcie szkolenia</t>
  </si>
  <si>
    <t>Rozpoczęcie stażu</t>
  </si>
  <si>
    <t>Rozpoczęcie  stażu</t>
  </si>
  <si>
    <t>&gt; program specjalny</t>
  </si>
  <si>
    <t>&gt; program spocjalny</t>
  </si>
  <si>
    <t>Niepełnosprawni</t>
  </si>
  <si>
    <t>01.'04</t>
  </si>
  <si>
    <t>02.'04</t>
  </si>
  <si>
    <t>03.'04</t>
  </si>
  <si>
    <t>04.'04</t>
  </si>
  <si>
    <t>05.'04</t>
  </si>
  <si>
    <t>06.'04</t>
  </si>
  <si>
    <t>07.'04</t>
  </si>
  <si>
    <t>08.'04</t>
  </si>
  <si>
    <t>09.'04</t>
  </si>
  <si>
    <t>10.'04</t>
  </si>
  <si>
    <t>11.'04</t>
  </si>
  <si>
    <t>12.'04</t>
  </si>
  <si>
    <t>&gt; zatrud.ze środ.PAOW</t>
  </si>
  <si>
    <t>&gt; zatr.ze środ.PAOW</t>
  </si>
  <si>
    <t>Przygotowanie zawodowe</t>
  </si>
  <si>
    <t>Stan i struktura osób bezrobotnych w Powiatowym Urzedzie Pracy w Bochni</t>
  </si>
  <si>
    <t>Zamieszkali na wsi</t>
  </si>
  <si>
    <t>Posiadający gosp.rol.</t>
  </si>
  <si>
    <t>Poprzednio pracujący</t>
  </si>
  <si>
    <t>Zwol.z przycz.zak.prac.</t>
  </si>
  <si>
    <t>Bez prawa do zasiłku</t>
  </si>
  <si>
    <t>Osoby niepełnosprawne</t>
  </si>
  <si>
    <t>W wieku od 15 - 24 lat</t>
  </si>
  <si>
    <t>Bez pracy ponad 12 m.</t>
  </si>
  <si>
    <t>Napływ osób bezrobotnych do  Powiatowego Urzędu Pracy w Bochni</t>
  </si>
  <si>
    <t>Zarej.po raz pierwszy</t>
  </si>
  <si>
    <t>Po raz drugi i więcej</t>
  </si>
  <si>
    <t>Po pracach interwen.</t>
  </si>
  <si>
    <t>Po robotach publicz.</t>
  </si>
  <si>
    <t>Po szkoleniu</t>
  </si>
  <si>
    <t xml:space="preserve">Zamieszk. na wsi </t>
  </si>
  <si>
    <t>Odpływ osób bezrobotnych z ewidencji Powiatowego Urzędu Pracy w Bochni</t>
  </si>
  <si>
    <t>Z powodu pod.pracy, w tym</t>
  </si>
  <si>
    <t>&gt; pracy niesubsydiowanej</t>
  </si>
  <si>
    <t>&gt; pracy sub. ze śr. FP, PFRON i PAOW</t>
  </si>
  <si>
    <t>Nie potw.gotow.do p. pracy</t>
  </si>
  <si>
    <t>Dobrowolnej rezygnacji</t>
  </si>
  <si>
    <t>Podjęcie nauki</t>
  </si>
  <si>
    <t>Ukończenie 60/65 lat</t>
  </si>
  <si>
    <t>Nabycia praw em. / ren.</t>
  </si>
  <si>
    <t>Inne</t>
  </si>
  <si>
    <t>12.'02</t>
  </si>
  <si>
    <t>Zamieszkałe na wsi</t>
  </si>
  <si>
    <t>Posiadające gosp.rol.</t>
  </si>
  <si>
    <t>Poprzednio pracujące</t>
  </si>
  <si>
    <t>W wieku do 15 - 24 lat</t>
  </si>
  <si>
    <t xml:space="preserve">Zarejestrow. kobiety </t>
  </si>
  <si>
    <t>Wyrejestr. kobiety</t>
  </si>
  <si>
    <t>Rozpoczęcia szkoleń</t>
  </si>
  <si>
    <t>Rozpoczęcia stażu</t>
  </si>
  <si>
    <r>
      <t xml:space="preserve">Stan i struktura osób bezrobotnych   </t>
    </r>
    <r>
      <rPr>
        <b/>
        <sz val="9"/>
        <rFont val="Times New Roman CE"/>
        <family val="1"/>
      </rPr>
      <t xml:space="preserve">kobiet   </t>
    </r>
    <r>
      <rPr>
        <sz val="9"/>
        <rFont val="Times New Roman CE"/>
        <family val="1"/>
      </rPr>
      <t>w PUP Bochnia</t>
    </r>
  </si>
  <si>
    <r>
      <t xml:space="preserve">Napływ   </t>
    </r>
    <r>
      <rPr>
        <b/>
        <sz val="9"/>
        <rFont val="Times New Roman CE"/>
        <family val="1"/>
      </rPr>
      <t xml:space="preserve">kobiet </t>
    </r>
    <r>
      <rPr>
        <sz val="9"/>
        <rFont val="Times New Roman CE"/>
        <family val="1"/>
      </rPr>
      <t xml:space="preserve">  do  Powiatowego Urzędu Pracy w Bochni</t>
    </r>
  </si>
  <si>
    <r>
      <t xml:space="preserve">Odpływ   </t>
    </r>
    <r>
      <rPr>
        <b/>
        <sz val="9"/>
        <rFont val="Times New Roman CE"/>
        <family val="1"/>
      </rPr>
      <t xml:space="preserve">kobiet </t>
    </r>
    <r>
      <rPr>
        <sz val="9"/>
        <rFont val="Times New Roman CE"/>
        <family val="1"/>
      </rPr>
      <t xml:space="preserve">  z ewidencji PUP w Bochni</t>
    </r>
  </si>
  <si>
    <t>Działania w ramach poradnictwa zawodowego</t>
  </si>
  <si>
    <t xml:space="preserve">nar. </t>
  </si>
  <si>
    <t>indywidualne rozmowy doradcze</t>
  </si>
  <si>
    <t>indywidualne porady zawodowe</t>
  </si>
  <si>
    <t>indywidualne informacje  zawodowe</t>
  </si>
  <si>
    <t>spotkania  informacyjno– edukacyjne  z nowozarejestr.</t>
  </si>
  <si>
    <t>zajęcia aktywizujące dla osób nowozarejestrowanych</t>
  </si>
  <si>
    <t>spotkania dla nowozarej. "Samodzielność w poszukiwaniu pierwszej pracy"</t>
  </si>
  <si>
    <t>spotkania informacyjno– edukacyjne z uczniami szkół gimnazjalnych</t>
  </si>
  <si>
    <t>spotkania informacyjno– edukacyjne z uczniami szkół ponadgimnazjalny</t>
  </si>
  <si>
    <t>warsztaty aktywnego poszukiwania pracy</t>
  </si>
  <si>
    <t>Porady grupowe</t>
  </si>
  <si>
    <t>Sala informacji zawodowej  i poradnictwa grupowego</t>
  </si>
  <si>
    <t>Klub Pracy</t>
  </si>
  <si>
    <t>Spotkanie informacyjne dla kobiet w sprawie możliwości udziału w programie "Jutrzenka"</t>
  </si>
  <si>
    <t>Realizacje zadań pośrednictwa pracy</t>
  </si>
  <si>
    <t>Pozyskane oferty *</t>
  </si>
  <si>
    <t xml:space="preserve"> &gt; Pracy subsydiowanej ze śr. FP</t>
  </si>
  <si>
    <t xml:space="preserve"> &gt; Pracy ze śr. PAOW</t>
  </si>
  <si>
    <t xml:space="preserve"> &gt; Pracy ze śr. PFRON</t>
  </si>
  <si>
    <t xml:space="preserve"> &gt; Pracy niesubsydiowanej</t>
  </si>
  <si>
    <t>Liczba osób bezrobotnych i poszuk.pracy skierow.do pracy</t>
  </si>
  <si>
    <t xml:space="preserve"> &gt; w tym na m-ca subsyd. ze śr. FP</t>
  </si>
  <si>
    <t xml:space="preserve"> &gt; w tym na stan. ze środków PAOW</t>
  </si>
  <si>
    <t xml:space="preserve"> &gt; w tym na stan. ze środków PFRON</t>
  </si>
  <si>
    <t xml:space="preserve"> &gt; w tym na m-ca pracy niesubsydiowane</t>
  </si>
  <si>
    <t>Ogólna liczba podjęć pracy za pośrednictwem PUP</t>
  </si>
  <si>
    <t xml:space="preserve"> &gt; w tym na m-ca pracy subsydiwanej ze środków FP</t>
  </si>
  <si>
    <t xml:space="preserve"> &gt; tym na stan ze śr.PAOW </t>
  </si>
  <si>
    <t xml:space="preserve"> &gt; tym na stan ze śr.PFRON - osoby bezrobotne</t>
  </si>
  <si>
    <t xml:space="preserve"> &gt; w tym na stan. ze śr. PFRON - osoby poszuk. pracy</t>
  </si>
  <si>
    <t xml:space="preserve"> &gt; w tym na m-ca pracy niesubsydiowane osoby bezrobotne</t>
  </si>
  <si>
    <t xml:space="preserve"> &gt; w tym na m-ca pracy niesubsydiowane - osoby poszukujące pracy</t>
  </si>
  <si>
    <t>Subsydiowane programy rynku pracy</t>
  </si>
  <si>
    <t xml:space="preserve">Stanowiska interwencyjne </t>
  </si>
  <si>
    <t>Roboty publiczne</t>
  </si>
  <si>
    <t xml:space="preserve">Stanowiska dla absolwentów  </t>
  </si>
  <si>
    <t>Programy specjalne</t>
  </si>
  <si>
    <t>Pożyczki na uruchominie dodatkowego miejscaca pracy (zatrudnione osoby)</t>
  </si>
  <si>
    <t>Pożyczki na uruchomienie działalności gospodarczej</t>
  </si>
  <si>
    <t>Ogółem z FP</t>
  </si>
  <si>
    <t xml:space="preserve">Ogółem podjęcia pracy w ramach środków PAOW </t>
  </si>
  <si>
    <t>Ogółem podjęcia pracy w ramach środków PFRON, w tym</t>
  </si>
  <si>
    <t>&gt; Osoby bezrobotne</t>
  </si>
  <si>
    <t>&gt; Osoby poszukujące pracy</t>
  </si>
  <si>
    <t>Szkolenia</t>
  </si>
  <si>
    <t>Ze środków FP</t>
  </si>
  <si>
    <t>* bez ofert pracy anulowanych i uzupełnień</t>
  </si>
  <si>
    <t>Środki na podjęcie działalności gospodarczej</t>
  </si>
  <si>
    <t>Zatrudnione osoby w ramach wyposażenia i doposażenia stanowisk pracy</t>
  </si>
  <si>
    <t>Spotkanie informacyjne dla więźniów Zakładu Karnego w Nowym Wiśniczu</t>
  </si>
  <si>
    <t>Spotkanie inform.dla kobiet w sprawie możliwości udziału w pr."reAktywizacja"</t>
  </si>
  <si>
    <t>Spot.inf.w sprawie przyznania jednorazowych środków na podjęcie dział.gospodarczej</t>
  </si>
  <si>
    <t xml:space="preserve">Staże </t>
  </si>
  <si>
    <t>&gt; otrzym.pożyczek lub jednorazowo środ.na uruch.dział gosp.</t>
  </si>
  <si>
    <t>&gt; otrzym.jednorazowo środ.na uruch.firmy lub środ. na dopos.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</si>
</sst>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Arial CE"/>
      <family val="0"/>
    </font>
    <font>
      <i/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13" fillId="2" borderId="13" xfId="0" applyNumberFormat="1" applyFont="1" applyFill="1" applyBorder="1" applyAlignment="1">
      <alignment vertical="center"/>
    </xf>
    <xf numFmtId="164" fontId="13" fillId="2" borderId="17" xfId="0" applyNumberFormat="1" applyFont="1" applyFill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64" fontId="13" fillId="0" borderId="17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9" fillId="0" borderId="26" xfId="18" applyFont="1" applyBorder="1" applyAlignment="1">
      <alignment horizontal="centerContinuous"/>
      <protection/>
    </xf>
    <xf numFmtId="0" fontId="9" fillId="0" borderId="0" xfId="18" applyFont="1">
      <alignment/>
      <protection/>
    </xf>
    <xf numFmtId="0" fontId="9" fillId="2" borderId="1" xfId="18" applyFont="1" applyFill="1" applyBorder="1">
      <alignment/>
      <protection/>
    </xf>
    <xf numFmtId="0" fontId="9" fillId="2" borderId="1" xfId="18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4" xfId="18" applyFont="1" applyFill="1" applyBorder="1" applyAlignment="1">
      <alignment horizontal="center"/>
      <protection/>
    </xf>
    <xf numFmtId="0" fontId="9" fillId="2" borderId="2" xfId="18" applyFont="1" applyFill="1" applyBorder="1" applyAlignment="1">
      <alignment horizontal="center"/>
      <protection/>
    </xf>
    <xf numFmtId="0" fontId="15" fillId="0" borderId="0" xfId="18" applyFont="1" applyBorder="1" applyAlignment="1">
      <alignment horizontal="center"/>
      <protection/>
    </xf>
    <xf numFmtId="0" fontId="5" fillId="0" borderId="0" xfId="18" applyFont="1">
      <alignment/>
      <protection/>
    </xf>
    <xf numFmtId="0" fontId="9" fillId="2" borderId="13" xfId="18" applyFont="1" applyFill="1" applyBorder="1">
      <alignment/>
      <protection/>
    </xf>
    <xf numFmtId="0" fontId="9" fillId="0" borderId="31" xfId="18" applyFont="1" applyBorder="1">
      <alignment/>
      <protection/>
    </xf>
    <xf numFmtId="0" fontId="9" fillId="0" borderId="32" xfId="18" applyFont="1" applyBorder="1">
      <alignment/>
      <protection/>
    </xf>
    <xf numFmtId="0" fontId="9" fillId="0" borderId="33" xfId="18" applyFont="1" applyBorder="1">
      <alignment/>
      <protection/>
    </xf>
    <xf numFmtId="0" fontId="5" fillId="0" borderId="0" xfId="18" applyFont="1" applyBorder="1">
      <alignment/>
      <protection/>
    </xf>
    <xf numFmtId="0" fontId="9" fillId="2" borderId="9" xfId="18" applyFont="1" applyFill="1" applyBorder="1">
      <alignment/>
      <protection/>
    </xf>
    <xf numFmtId="0" fontId="5" fillId="0" borderId="10" xfId="18" applyFont="1" applyBorder="1">
      <alignment/>
      <protection/>
    </xf>
    <xf numFmtId="0" fontId="5" fillId="0" borderId="11" xfId="18" applyFont="1" applyBorder="1">
      <alignment/>
      <protection/>
    </xf>
    <xf numFmtId="0" fontId="5" fillId="0" borderId="12" xfId="18" applyFont="1" applyBorder="1">
      <alignment/>
      <protection/>
    </xf>
    <xf numFmtId="0" fontId="16" fillId="2" borderId="13" xfId="18" applyFont="1" applyFill="1" applyBorder="1">
      <alignment/>
      <protection/>
    </xf>
    <xf numFmtId="164" fontId="7" fillId="0" borderId="14" xfId="18" applyNumberFormat="1" applyFont="1" applyBorder="1">
      <alignment/>
      <protection/>
    </xf>
    <xf numFmtId="164" fontId="7" fillId="0" borderId="15" xfId="18" applyNumberFormat="1" applyFont="1" applyBorder="1">
      <alignment/>
      <protection/>
    </xf>
    <xf numFmtId="164" fontId="7" fillId="0" borderId="16" xfId="18" applyNumberFormat="1" applyFont="1" applyBorder="1">
      <alignment/>
      <protection/>
    </xf>
    <xf numFmtId="0" fontId="8" fillId="0" borderId="0" xfId="18" applyFont="1" applyBorder="1">
      <alignment/>
      <protection/>
    </xf>
    <xf numFmtId="0" fontId="8" fillId="0" borderId="0" xfId="18" applyFont="1">
      <alignment/>
      <protection/>
    </xf>
    <xf numFmtId="0" fontId="16" fillId="2" borderId="17" xfId="18" applyFont="1" applyFill="1" applyBorder="1">
      <alignment/>
      <protection/>
    </xf>
    <xf numFmtId="164" fontId="7" fillId="0" borderId="18" xfId="18" applyNumberFormat="1" applyFont="1" applyBorder="1">
      <alignment/>
      <protection/>
    </xf>
    <xf numFmtId="164" fontId="7" fillId="0" borderId="19" xfId="18" applyNumberFormat="1" applyFont="1" applyBorder="1">
      <alignment/>
      <protection/>
    </xf>
    <xf numFmtId="164" fontId="7" fillId="0" borderId="20" xfId="18" applyNumberFormat="1" applyFont="1" applyBorder="1">
      <alignment/>
      <protection/>
    </xf>
    <xf numFmtId="0" fontId="9" fillId="2" borderId="34" xfId="18" applyFont="1" applyFill="1" applyBorder="1" applyAlignment="1">
      <alignment horizontal="center"/>
      <protection/>
    </xf>
    <xf numFmtId="0" fontId="5" fillId="2" borderId="9" xfId="18" applyFont="1" applyFill="1" applyBorder="1">
      <alignment/>
      <protection/>
    </xf>
    <xf numFmtId="164" fontId="7" fillId="2" borderId="13" xfId="18" applyNumberFormat="1" applyFont="1" applyFill="1" applyBorder="1">
      <alignment/>
      <protection/>
    </xf>
    <xf numFmtId="164" fontId="7" fillId="2" borderId="17" xfId="18" applyNumberFormat="1" applyFont="1" applyFill="1" applyBorder="1">
      <alignment/>
      <protection/>
    </xf>
    <xf numFmtId="0" fontId="15" fillId="0" borderId="26" xfId="18" applyFont="1" applyBorder="1" applyAlignment="1">
      <alignment horizontal="centerContinuous"/>
      <protection/>
    </xf>
    <xf numFmtId="0" fontId="9" fillId="2" borderId="35" xfId="18" applyFont="1" applyFill="1" applyBorder="1">
      <alignment/>
      <protection/>
    </xf>
    <xf numFmtId="0" fontId="9" fillId="0" borderId="36" xfId="18" applyFont="1" applyBorder="1">
      <alignment/>
      <protection/>
    </xf>
    <xf numFmtId="0" fontId="9" fillId="2" borderId="37" xfId="18" applyFont="1" applyFill="1" applyBorder="1">
      <alignment/>
      <protection/>
    </xf>
    <xf numFmtId="0" fontId="5" fillId="0" borderId="38" xfId="18" applyFont="1" applyBorder="1">
      <alignment/>
      <protection/>
    </xf>
    <xf numFmtId="164" fontId="7" fillId="0" borderId="36" xfId="18" applyNumberFormat="1" applyFont="1" applyBorder="1">
      <alignment/>
      <protection/>
    </xf>
    <xf numFmtId="0" fontId="17" fillId="2" borderId="9" xfId="18" applyFont="1" applyFill="1" applyBorder="1" applyAlignment="1">
      <alignment wrapText="1"/>
      <protection/>
    </xf>
    <xf numFmtId="0" fontId="9" fillId="0" borderId="0" xfId="18" applyFont="1" applyFill="1" applyBorder="1">
      <alignment/>
      <protection/>
    </xf>
    <xf numFmtId="164" fontId="7" fillId="0" borderId="39" xfId="18" applyNumberFormat="1" applyFont="1" applyBorder="1">
      <alignment/>
      <protection/>
    </xf>
    <xf numFmtId="0" fontId="11" fillId="0" borderId="0" xfId="18">
      <alignment/>
      <protection/>
    </xf>
    <xf numFmtId="0" fontId="5" fillId="0" borderId="26" xfId="18" applyFont="1" applyBorder="1" applyAlignment="1">
      <alignment horizontal="centerContinuous"/>
      <protection/>
    </xf>
    <xf numFmtId="0" fontId="9" fillId="0" borderId="2" xfId="18" applyFont="1" applyBorder="1">
      <alignment/>
      <protection/>
    </xf>
    <xf numFmtId="0" fontId="9" fillId="0" borderId="21" xfId="18" applyFont="1" applyBorder="1">
      <alignment/>
      <protection/>
    </xf>
    <xf numFmtId="0" fontId="9" fillId="0" borderId="4" xfId="18" applyFont="1" applyBorder="1">
      <alignment/>
      <protection/>
    </xf>
    <xf numFmtId="0" fontId="5" fillId="0" borderId="28" xfId="18" applyFont="1" applyBorder="1">
      <alignment/>
      <protection/>
    </xf>
    <xf numFmtId="0" fontId="5" fillId="0" borderId="29" xfId="18" applyFont="1" applyBorder="1">
      <alignment/>
      <protection/>
    </xf>
    <xf numFmtId="0" fontId="5" fillId="0" borderId="25" xfId="18" applyFont="1" applyBorder="1">
      <alignment/>
      <protection/>
    </xf>
    <xf numFmtId="0" fontId="9" fillId="0" borderId="34" xfId="18" applyFont="1" applyBorder="1">
      <alignment/>
      <protection/>
    </xf>
    <xf numFmtId="0" fontId="9" fillId="2" borderId="40" xfId="18" applyFont="1" applyFill="1" applyBorder="1">
      <alignment/>
      <protection/>
    </xf>
    <xf numFmtId="0" fontId="5" fillId="0" borderId="41" xfId="18" applyFont="1" applyBorder="1">
      <alignment/>
      <protection/>
    </xf>
    <xf numFmtId="0" fontId="5" fillId="2" borderId="40" xfId="18" applyFont="1" applyFill="1" applyBorder="1">
      <alignment/>
      <protection/>
    </xf>
    <xf numFmtId="0" fontId="12" fillId="2" borderId="13" xfId="18" applyFont="1" applyFill="1" applyBorder="1">
      <alignment/>
      <protection/>
    </xf>
    <xf numFmtId="164" fontId="13" fillId="0" borderId="36" xfId="18" applyNumberFormat="1" applyFont="1" applyBorder="1">
      <alignment/>
      <protection/>
    </xf>
    <xf numFmtId="164" fontId="13" fillId="2" borderId="13" xfId="18" applyNumberFormat="1" applyFont="1" applyFill="1" applyBorder="1">
      <alignment/>
      <protection/>
    </xf>
    <xf numFmtId="0" fontId="14" fillId="0" borderId="0" xfId="18" applyFont="1">
      <alignment/>
      <protection/>
    </xf>
    <xf numFmtId="0" fontId="12" fillId="2" borderId="13" xfId="18" applyFont="1" applyFill="1" applyBorder="1" applyAlignment="1">
      <alignment wrapText="1"/>
      <protection/>
    </xf>
    <xf numFmtId="0" fontId="9" fillId="2" borderId="42" xfId="17" applyFont="1" applyFill="1" applyBorder="1" applyAlignment="1">
      <alignment horizontal="center" vertical="center" wrapText="1"/>
      <protection/>
    </xf>
    <xf numFmtId="0" fontId="9" fillId="2" borderId="43" xfId="17" applyFont="1" applyFill="1" applyBorder="1" applyAlignment="1">
      <alignment horizontal="center" vertical="center"/>
      <protection/>
    </xf>
    <xf numFmtId="0" fontId="9" fillId="2" borderId="44" xfId="17" applyFont="1" applyFill="1" applyBorder="1" applyAlignment="1">
      <alignment horizontal="center" vertical="center"/>
      <protection/>
    </xf>
    <xf numFmtId="0" fontId="9" fillId="2" borderId="45" xfId="17" applyFont="1" applyFill="1" applyBorder="1" applyAlignment="1">
      <alignment horizontal="center" vertical="center" wrapText="1"/>
      <protection/>
    </xf>
    <xf numFmtId="0" fontId="13" fillId="2" borderId="46" xfId="17" applyFont="1" applyFill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vertical="center"/>
      <protection/>
    </xf>
    <xf numFmtId="0" fontId="5" fillId="0" borderId="16" xfId="17" applyFont="1" applyFill="1" applyBorder="1" applyAlignment="1">
      <alignment vertical="center"/>
      <protection/>
    </xf>
    <xf numFmtId="0" fontId="9" fillId="2" borderId="48" xfId="17" applyFont="1" applyFill="1" applyBorder="1" applyAlignment="1">
      <alignment vertical="center"/>
      <protection/>
    </xf>
    <xf numFmtId="0" fontId="13" fillId="2" borderId="49" xfId="17" applyFont="1" applyFill="1" applyBorder="1" applyAlignment="1">
      <alignment horizontal="left" vertical="center" wrapText="1"/>
      <protection/>
    </xf>
    <xf numFmtId="0" fontId="9" fillId="2" borderId="50" xfId="17" applyFont="1" applyFill="1" applyBorder="1" applyAlignment="1">
      <alignment vertical="center"/>
      <protection/>
    </xf>
    <xf numFmtId="0" fontId="13" fillId="2" borderId="51" xfId="17" applyFont="1" applyFill="1" applyBorder="1" applyAlignment="1">
      <alignment horizontal="left" vertical="center" wrapText="1"/>
      <protection/>
    </xf>
    <xf numFmtId="0" fontId="5" fillId="0" borderId="52" xfId="17" applyFont="1" applyFill="1" applyBorder="1" applyAlignment="1">
      <alignment vertical="center"/>
      <protection/>
    </xf>
    <xf numFmtId="0" fontId="5" fillId="0" borderId="53" xfId="17" applyFont="1" applyFill="1" applyBorder="1" applyAlignment="1">
      <alignment vertical="center"/>
      <protection/>
    </xf>
    <xf numFmtId="0" fontId="7" fillId="2" borderId="51" xfId="17" applyFont="1" applyFill="1" applyBorder="1" applyAlignment="1">
      <alignment horizontal="left" vertical="center" wrapText="1"/>
      <protection/>
    </xf>
    <xf numFmtId="0" fontId="5" fillId="0" borderId="54" xfId="17" applyFont="1" applyFill="1" applyBorder="1" applyAlignment="1">
      <alignment vertical="center"/>
      <protection/>
    </xf>
    <xf numFmtId="0" fontId="5" fillId="0" borderId="55" xfId="17" applyFont="1" applyFill="1" applyBorder="1" applyAlignment="1">
      <alignment vertical="center"/>
      <protection/>
    </xf>
    <xf numFmtId="0" fontId="7" fillId="0" borderId="56" xfId="17" applyFont="1" applyFill="1" applyBorder="1" applyAlignment="1">
      <alignment horizontal="center" vertical="center"/>
      <protection/>
    </xf>
    <xf numFmtId="0" fontId="7" fillId="0" borderId="57" xfId="17" applyFont="1" applyFill="1" applyBorder="1" applyAlignment="1">
      <alignment horizontal="center" vertical="center"/>
      <protection/>
    </xf>
    <xf numFmtId="0" fontId="17" fillId="2" borderId="47" xfId="17" applyFont="1" applyFill="1" applyBorder="1" applyAlignment="1">
      <alignment horizontal="center" vertical="center"/>
      <protection/>
    </xf>
    <xf numFmtId="0" fontId="17" fillId="2" borderId="58" xfId="17" applyFont="1" applyFill="1" applyBorder="1" applyAlignment="1">
      <alignment horizontal="center" vertical="center"/>
      <protection/>
    </xf>
    <xf numFmtId="0" fontId="7" fillId="0" borderId="54" xfId="17" applyFont="1" applyFill="1" applyBorder="1" applyAlignment="1">
      <alignment horizontal="center" vertical="center"/>
      <protection/>
    </xf>
    <xf numFmtId="0" fontId="7" fillId="0" borderId="52" xfId="17" applyFont="1" applyFill="1" applyBorder="1" applyAlignment="1">
      <alignment horizontal="center" vertical="center"/>
      <protection/>
    </xf>
    <xf numFmtId="0" fontId="7" fillId="0" borderId="55" xfId="17" applyFont="1" applyFill="1" applyBorder="1" applyAlignment="1">
      <alignment horizontal="center" vertical="center"/>
      <protection/>
    </xf>
    <xf numFmtId="0" fontId="7" fillId="0" borderId="53" xfId="17" applyFont="1" applyFill="1" applyBorder="1" applyAlignment="1">
      <alignment horizontal="center" vertical="center"/>
      <protection/>
    </xf>
    <xf numFmtId="0" fontId="7" fillId="2" borderId="50" xfId="17" applyFont="1" applyFill="1" applyBorder="1" applyAlignment="1">
      <alignment horizontal="center" vertical="center"/>
      <protection/>
    </xf>
    <xf numFmtId="0" fontId="7" fillId="2" borderId="59" xfId="17" applyFont="1" applyFill="1" applyBorder="1" applyAlignment="1">
      <alignment horizontal="center" vertical="center"/>
      <protection/>
    </xf>
    <xf numFmtId="0" fontId="17" fillId="2" borderId="16" xfId="17" applyFont="1" applyFill="1" applyBorder="1" applyAlignment="1">
      <alignment horizontal="center" vertical="center"/>
      <protection/>
    </xf>
    <xf numFmtId="0" fontId="17" fillId="2" borderId="48" xfId="17" applyFont="1" applyFill="1" applyBorder="1" applyAlignment="1">
      <alignment horizontal="center" vertical="center"/>
      <protection/>
    </xf>
    <xf numFmtId="0" fontId="17" fillId="2" borderId="50" xfId="17" applyFont="1" applyFill="1" applyBorder="1" applyAlignment="1">
      <alignment horizontal="center" vertical="center"/>
      <protection/>
    </xf>
    <xf numFmtId="0" fontId="11" fillId="0" borderId="0" xfId="18" applyAlignment="1">
      <alignment vertical="center"/>
      <protection/>
    </xf>
    <xf numFmtId="0" fontId="7" fillId="0" borderId="47" xfId="17" applyFont="1" applyFill="1" applyBorder="1" applyAlignment="1">
      <alignment horizontal="center" vertical="center"/>
      <protection/>
    </xf>
    <xf numFmtId="0" fontId="7" fillId="0" borderId="16" xfId="17" applyFont="1" applyFill="1" applyBorder="1" applyAlignment="1">
      <alignment horizontal="center" vertical="center"/>
      <protection/>
    </xf>
    <xf numFmtId="0" fontId="7" fillId="0" borderId="58" xfId="17" applyFont="1" applyFill="1" applyBorder="1" applyAlignment="1">
      <alignment horizontal="center" vertical="center"/>
      <protection/>
    </xf>
    <xf numFmtId="0" fontId="7" fillId="0" borderId="60" xfId="17" applyFont="1" applyFill="1" applyBorder="1" applyAlignment="1">
      <alignment horizontal="center" vertical="center"/>
      <protection/>
    </xf>
    <xf numFmtId="0" fontId="7" fillId="0" borderId="61" xfId="17" applyFont="1" applyFill="1" applyBorder="1" applyAlignment="1">
      <alignment horizontal="center" vertical="center"/>
      <protection/>
    </xf>
    <xf numFmtId="0" fontId="7" fillId="0" borderId="62" xfId="17" applyFont="1" applyFill="1" applyBorder="1" applyAlignment="1">
      <alignment horizontal="center" vertical="center"/>
      <protection/>
    </xf>
    <xf numFmtId="0" fontId="17" fillId="2" borderId="63" xfId="17" applyFont="1" applyFill="1" applyBorder="1" applyAlignment="1">
      <alignment horizontal="center" vertical="center"/>
      <protection/>
    </xf>
    <xf numFmtId="0" fontId="7" fillId="0" borderId="64" xfId="17" applyFont="1" applyFill="1" applyBorder="1" applyAlignment="1">
      <alignment horizontal="center" vertical="center"/>
      <protection/>
    </xf>
    <xf numFmtId="0" fontId="7" fillId="0" borderId="25" xfId="17" applyFont="1" applyFill="1" applyBorder="1" applyAlignment="1">
      <alignment horizontal="center" vertical="center"/>
      <protection/>
    </xf>
    <xf numFmtId="0" fontId="7" fillId="0" borderId="65" xfId="17" applyFont="1" applyFill="1" applyBorder="1" applyAlignment="1">
      <alignment horizontal="center" vertical="center"/>
      <protection/>
    </xf>
    <xf numFmtId="0" fontId="17" fillId="2" borderId="66" xfId="17" applyFont="1" applyFill="1" applyBorder="1" applyAlignment="1">
      <alignment horizontal="center" vertical="center"/>
      <protection/>
    </xf>
    <xf numFmtId="0" fontId="17" fillId="2" borderId="67" xfId="17" applyFont="1" applyFill="1" applyBorder="1" applyAlignment="1">
      <alignment horizontal="center" vertical="center"/>
      <protection/>
    </xf>
    <xf numFmtId="0" fontId="7" fillId="0" borderId="68" xfId="17" applyFont="1" applyFill="1" applyBorder="1" applyAlignment="1">
      <alignment horizontal="center" vertical="center"/>
      <protection/>
    </xf>
    <xf numFmtId="0" fontId="7" fillId="0" borderId="69" xfId="17" applyFont="1" applyFill="1" applyBorder="1" applyAlignment="1">
      <alignment horizontal="center" vertical="center"/>
      <protection/>
    </xf>
    <xf numFmtId="0" fontId="5" fillId="0" borderId="70" xfId="17" applyFont="1" applyFill="1" applyBorder="1" applyAlignment="1">
      <alignment horizontal="center" vertical="center"/>
      <protection/>
    </xf>
    <xf numFmtId="0" fontId="5" fillId="0" borderId="71" xfId="17" applyFont="1" applyFill="1" applyBorder="1" applyAlignment="1">
      <alignment horizontal="center" vertical="center"/>
      <protection/>
    </xf>
    <xf numFmtId="0" fontId="9" fillId="2" borderId="72" xfId="17" applyFont="1" applyFill="1" applyBorder="1" applyAlignment="1">
      <alignment horizontal="center" vertical="center"/>
      <protection/>
    </xf>
    <xf numFmtId="0" fontId="5" fillId="0" borderId="52" xfId="17" applyFont="1" applyFill="1" applyBorder="1" applyAlignment="1">
      <alignment horizontal="center" vertical="center"/>
      <protection/>
    </xf>
    <xf numFmtId="0" fontId="5" fillId="0" borderId="53" xfId="17" applyFont="1" applyFill="1" applyBorder="1" applyAlignment="1">
      <alignment horizontal="center" vertical="center"/>
      <protection/>
    </xf>
    <xf numFmtId="0" fontId="9" fillId="2" borderId="50" xfId="17" applyFont="1" applyFill="1" applyBorder="1" applyAlignment="1">
      <alignment horizontal="center" vertical="center"/>
      <protection/>
    </xf>
    <xf numFmtId="0" fontId="5" fillId="0" borderId="68" xfId="17" applyFont="1" applyFill="1" applyBorder="1" applyAlignment="1">
      <alignment horizontal="center" vertical="center"/>
      <protection/>
    </xf>
    <xf numFmtId="0" fontId="5" fillId="0" borderId="56" xfId="17" applyFont="1" applyFill="1" applyBorder="1" applyAlignment="1">
      <alignment horizontal="center" vertical="center"/>
      <protection/>
    </xf>
    <xf numFmtId="0" fontId="5" fillId="0" borderId="73" xfId="17" applyFont="1" applyFill="1" applyBorder="1" applyAlignment="1">
      <alignment horizontal="center" vertical="center"/>
      <protection/>
    </xf>
    <xf numFmtId="0" fontId="9" fillId="2" borderId="59" xfId="17" applyFont="1" applyFill="1" applyBorder="1" applyAlignment="1">
      <alignment horizontal="center" vertical="center"/>
      <protection/>
    </xf>
    <xf numFmtId="0" fontId="9" fillId="0" borderId="74" xfId="17" applyFont="1" applyFill="1" applyBorder="1" applyAlignment="1">
      <alignment horizontal="center" vertical="center"/>
      <protection/>
    </xf>
    <xf numFmtId="0" fontId="9" fillId="0" borderId="75" xfId="17" applyFont="1" applyFill="1" applyBorder="1" applyAlignment="1">
      <alignment horizontal="center" vertical="center"/>
      <protection/>
    </xf>
    <xf numFmtId="0" fontId="9" fillId="2" borderId="45" xfId="17" applyFont="1" applyFill="1" applyBorder="1" applyAlignment="1">
      <alignment horizontal="center" vertical="center"/>
      <protection/>
    </xf>
    <xf numFmtId="0" fontId="11" fillId="0" borderId="0" xfId="18" applyFont="1">
      <alignment/>
      <protection/>
    </xf>
    <xf numFmtId="0" fontId="11" fillId="0" borderId="56" xfId="18" applyFont="1" applyBorder="1">
      <alignment/>
      <protection/>
    </xf>
    <xf numFmtId="0" fontId="4" fillId="0" borderId="76" xfId="18" applyFont="1" applyBorder="1" applyAlignment="1">
      <alignment horizontal="center" vertical="center"/>
      <protection/>
    </xf>
    <xf numFmtId="0" fontId="4" fillId="0" borderId="44" xfId="18" applyFont="1" applyBorder="1" applyAlignment="1">
      <alignment horizontal="center" vertical="center"/>
      <protection/>
    </xf>
    <xf numFmtId="0" fontId="9" fillId="0" borderId="47" xfId="17" applyFont="1" applyFill="1" applyBorder="1" applyAlignment="1">
      <alignment horizontal="center" vertical="center"/>
      <protection/>
    </xf>
    <xf numFmtId="0" fontId="9" fillId="0" borderId="16" xfId="17" applyFont="1" applyFill="1" applyBorder="1" applyAlignment="1">
      <alignment horizontal="center" vertical="center"/>
      <protection/>
    </xf>
    <xf numFmtId="0" fontId="9" fillId="0" borderId="77" xfId="17" applyFont="1" applyFill="1" applyBorder="1" applyAlignment="1">
      <alignment horizontal="center" vertical="center"/>
      <protection/>
    </xf>
    <xf numFmtId="0" fontId="9" fillId="0" borderId="58" xfId="17" applyFont="1" applyFill="1" applyBorder="1" applyAlignment="1">
      <alignment horizontal="center" vertical="center"/>
      <protection/>
    </xf>
    <xf numFmtId="0" fontId="9" fillId="2" borderId="48" xfId="17" applyFont="1" applyFill="1" applyBorder="1" applyAlignment="1">
      <alignment horizontal="center" vertical="center"/>
      <protection/>
    </xf>
    <xf numFmtId="0" fontId="5" fillId="0" borderId="55" xfId="17" applyFont="1" applyFill="1" applyBorder="1" applyAlignment="1">
      <alignment horizontal="center" vertical="center"/>
      <protection/>
    </xf>
    <xf numFmtId="0" fontId="5" fillId="0" borderId="57" xfId="17" applyFont="1" applyFill="1" applyBorder="1" applyAlignment="1">
      <alignment horizontal="center" vertical="center"/>
      <protection/>
    </xf>
    <xf numFmtId="0" fontId="5" fillId="0" borderId="74" xfId="17" applyFont="1" applyFill="1" applyBorder="1" applyAlignment="1">
      <alignment horizontal="center" vertical="center"/>
      <protection/>
    </xf>
    <xf numFmtId="0" fontId="5" fillId="0" borderId="75" xfId="17" applyFont="1" applyFill="1" applyBorder="1" applyAlignment="1">
      <alignment horizontal="center" vertical="center"/>
      <protection/>
    </xf>
    <xf numFmtId="0" fontId="5" fillId="0" borderId="0" xfId="18" applyNumberFormat="1" applyFont="1" applyBorder="1">
      <alignment/>
      <protection/>
    </xf>
    <xf numFmtId="0" fontId="13" fillId="2" borderId="78" xfId="17" applyFont="1" applyFill="1" applyBorder="1" applyAlignment="1">
      <alignment horizontal="left" vertical="center" wrapText="1"/>
      <protection/>
    </xf>
    <xf numFmtId="0" fontId="13" fillId="2" borderId="79" xfId="17" applyFont="1" applyFill="1" applyBorder="1" applyAlignment="1">
      <alignment horizontal="left" vertical="center" wrapText="1"/>
      <protection/>
    </xf>
    <xf numFmtId="0" fontId="5" fillId="0" borderId="80" xfId="17" applyFont="1" applyFill="1" applyBorder="1" applyAlignment="1">
      <alignment vertical="center"/>
      <protection/>
    </xf>
    <xf numFmtId="0" fontId="5" fillId="0" borderId="73" xfId="17" applyFont="1" applyFill="1" applyBorder="1" applyAlignment="1">
      <alignment vertical="center"/>
      <protection/>
    </xf>
    <xf numFmtId="0" fontId="5" fillId="0" borderId="57" xfId="17" applyFont="1" applyFill="1" applyBorder="1" applyAlignment="1">
      <alignment vertical="center"/>
      <protection/>
    </xf>
    <xf numFmtId="0" fontId="9" fillId="2" borderId="59" xfId="17" applyFont="1" applyFill="1" applyBorder="1" applyAlignment="1">
      <alignment vertical="center"/>
      <protection/>
    </xf>
    <xf numFmtId="0" fontId="13" fillId="2" borderId="51" xfId="17" applyFont="1" applyFill="1" applyBorder="1" applyAlignment="1">
      <alignment vertical="center" wrapText="1"/>
      <protection/>
    </xf>
    <xf numFmtId="0" fontId="13" fillId="2" borderId="79" xfId="17" applyFont="1" applyFill="1" applyBorder="1" applyAlignment="1">
      <alignment vertical="center" wrapText="1"/>
      <protection/>
    </xf>
    <xf numFmtId="0" fontId="13" fillId="2" borderId="49" xfId="17" applyFont="1" applyFill="1" applyBorder="1" applyAlignment="1">
      <alignment vertical="center" wrapText="1"/>
      <protection/>
    </xf>
    <xf numFmtId="0" fontId="13" fillId="2" borderId="81" xfId="17" applyFont="1" applyFill="1" applyBorder="1" applyAlignment="1">
      <alignment vertical="center" wrapText="1"/>
      <protection/>
    </xf>
    <xf numFmtId="0" fontId="13" fillId="2" borderId="82" xfId="17" applyFont="1" applyFill="1" applyBorder="1" applyAlignment="1">
      <alignment wrapText="1"/>
      <protection/>
    </xf>
    <xf numFmtId="0" fontId="13" fillId="2" borderId="51" xfId="17" applyFont="1" applyFill="1" applyBorder="1" applyAlignment="1">
      <alignment wrapText="1"/>
      <protection/>
    </xf>
    <xf numFmtId="0" fontId="13" fillId="2" borderId="81" xfId="17" applyFont="1" applyFill="1" applyBorder="1" applyAlignment="1">
      <alignment wrapText="1"/>
      <protection/>
    </xf>
    <xf numFmtId="0" fontId="13" fillId="2" borderId="83" xfId="17" applyFont="1" applyFill="1" applyBorder="1" applyAlignment="1">
      <alignment horizontal="left" vertical="center" wrapText="1"/>
      <protection/>
    </xf>
    <xf numFmtId="0" fontId="18" fillId="2" borderId="42" xfId="17" applyFont="1" applyFill="1" applyBorder="1" applyAlignment="1">
      <alignment horizontal="left" vertical="center" wrapText="1"/>
      <protection/>
    </xf>
    <xf numFmtId="0" fontId="13" fillId="0" borderId="0" xfId="18" applyFont="1">
      <alignment/>
      <protection/>
    </xf>
    <xf numFmtId="0" fontId="18" fillId="2" borderId="46" xfId="17" applyFont="1" applyFill="1" applyBorder="1" applyAlignment="1">
      <alignment horizontal="left" vertical="center" wrapText="1"/>
      <protection/>
    </xf>
    <xf numFmtId="0" fontId="13" fillId="2" borderId="82" xfId="17" applyFont="1" applyFill="1" applyBorder="1" applyAlignment="1">
      <alignment horizontal="left" vertical="center" wrapText="1"/>
      <protection/>
    </xf>
    <xf numFmtId="0" fontId="13" fillId="2" borderId="42" xfId="17" applyFont="1" applyFill="1" applyBorder="1" applyAlignment="1">
      <alignment horizontal="left" vertical="center" wrapText="1"/>
      <protection/>
    </xf>
    <xf numFmtId="0" fontId="13" fillId="0" borderId="0" xfId="18" applyFont="1" applyFill="1">
      <alignment/>
      <protection/>
    </xf>
    <xf numFmtId="164" fontId="7" fillId="2" borderId="36" xfId="18" applyNumberFormat="1" applyFont="1" applyFill="1" applyBorder="1">
      <alignment/>
      <protection/>
    </xf>
    <xf numFmtId="0" fontId="5" fillId="0" borderId="84" xfId="17" applyFont="1" applyFill="1" applyBorder="1" applyAlignment="1">
      <alignment horizontal="center" vertical="center"/>
      <protection/>
    </xf>
    <xf numFmtId="0" fontId="5" fillId="0" borderId="47" xfId="17" applyFont="1" applyFill="1" applyBorder="1" applyAlignment="1">
      <alignment horizontal="center" vertical="center"/>
      <protection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8" xfId="17" applyFont="1" applyFill="1" applyBorder="1" applyAlignment="1">
      <alignment horizontal="center" vertical="center"/>
      <protection/>
    </xf>
    <xf numFmtId="0" fontId="17" fillId="2" borderId="9" xfId="0" applyFont="1" applyFill="1" applyBorder="1" applyAlignment="1">
      <alignment vertical="center" wrapText="1"/>
    </xf>
    <xf numFmtId="164" fontId="13" fillId="2" borderId="16" xfId="0" applyNumberFormat="1" applyFont="1" applyFill="1" applyBorder="1" applyAlignment="1">
      <alignment vertical="center"/>
    </xf>
    <xf numFmtId="0" fontId="17" fillId="2" borderId="36" xfId="17" applyFont="1" applyFill="1" applyBorder="1" applyAlignment="1">
      <alignment horizontal="center" vertical="center"/>
      <protection/>
    </xf>
    <xf numFmtId="0" fontId="13" fillId="0" borderId="56" xfId="17" applyFont="1" applyFill="1" applyBorder="1" applyAlignment="1">
      <alignment horizontal="left" vertical="center" wrapText="1"/>
      <protection/>
    </xf>
    <xf numFmtId="0" fontId="17" fillId="0" borderId="56" xfId="17" applyFont="1" applyFill="1" applyBorder="1" applyAlignment="1">
      <alignment horizontal="center" vertical="center"/>
      <protection/>
    </xf>
    <xf numFmtId="0" fontId="4" fillId="0" borderId="56" xfId="18" applyFont="1" applyBorder="1" applyAlignment="1">
      <alignment horizontal="center" wrapText="1"/>
      <protection/>
    </xf>
    <xf numFmtId="0" fontId="4" fillId="0" borderId="0" xfId="18" applyFont="1" applyBorder="1" applyAlignment="1">
      <alignment horizontal="center"/>
      <protection/>
    </xf>
    <xf numFmtId="0" fontId="4" fillId="0" borderId="74" xfId="18" applyFont="1" applyFill="1" applyBorder="1" applyAlignment="1">
      <alignment horizontal="center"/>
      <protection/>
    </xf>
    <xf numFmtId="0" fontId="4" fillId="0" borderId="74" xfId="18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STAN_ST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T72"/>
  <sheetViews>
    <sheetView showGridLines="0" tabSelected="1" workbookViewId="0" topLeftCell="A1">
      <selection activeCell="M72" sqref="M72"/>
    </sheetView>
  </sheetViews>
  <sheetFormatPr defaultColWidth="9.00390625" defaultRowHeight="12.75"/>
  <cols>
    <col min="1" max="1" width="18.625" style="103" customWidth="1"/>
    <col min="2" max="14" width="5.00390625" style="103" customWidth="1"/>
    <col min="15" max="16384" width="8.00390625" style="103" customWidth="1"/>
  </cols>
  <sheetData>
    <row r="1" spans="1:14" s="63" customFormat="1" ht="9.75" customHeight="1" thickBot="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s="70" customFormat="1" ht="15" customHeight="1" thickBot="1">
      <c r="A2" s="64" t="s">
        <v>1</v>
      </c>
      <c r="B2" s="65" t="s">
        <v>63</v>
      </c>
      <c r="C2" s="66" t="s">
        <v>72</v>
      </c>
      <c r="D2" s="67" t="s">
        <v>73</v>
      </c>
      <c r="E2" s="67" t="s">
        <v>74</v>
      </c>
      <c r="F2" s="67" t="s">
        <v>75</v>
      </c>
      <c r="G2" s="67" t="s">
        <v>76</v>
      </c>
      <c r="H2" s="67" t="s">
        <v>77</v>
      </c>
      <c r="I2" s="67" t="s">
        <v>78</v>
      </c>
      <c r="J2" s="67" t="s">
        <v>79</v>
      </c>
      <c r="K2" s="67" t="s">
        <v>80</v>
      </c>
      <c r="L2" s="67" t="s">
        <v>81</v>
      </c>
      <c r="M2" s="67" t="s">
        <v>82</v>
      </c>
      <c r="N2" s="68" t="s">
        <v>83</v>
      </c>
      <c r="O2" s="69"/>
    </row>
    <row r="3" spans="1:15" s="70" customFormat="1" ht="12" customHeight="1">
      <c r="A3" s="71" t="s">
        <v>2</v>
      </c>
      <c r="B3" s="72">
        <v>5616</v>
      </c>
      <c r="C3" s="73">
        <v>5965</v>
      </c>
      <c r="D3" s="74">
        <v>6026</v>
      </c>
      <c r="E3" s="74">
        <v>6048</v>
      </c>
      <c r="F3" s="74">
        <v>5669</v>
      </c>
      <c r="G3" s="74">
        <v>5425</v>
      </c>
      <c r="H3" s="74">
        <v>5189</v>
      </c>
      <c r="I3" s="74">
        <v>5089</v>
      </c>
      <c r="J3" s="74">
        <v>5081</v>
      </c>
      <c r="K3" s="74">
        <v>5009</v>
      </c>
      <c r="L3" s="74">
        <v>5081</v>
      </c>
      <c r="M3" s="74">
        <v>5014</v>
      </c>
      <c r="N3" s="74">
        <v>5280</v>
      </c>
      <c r="O3" s="75"/>
    </row>
    <row r="4" spans="1:15" s="70" customFormat="1" ht="12" customHeight="1">
      <c r="A4" s="76" t="s">
        <v>88</v>
      </c>
      <c r="B4" s="77">
        <v>3652</v>
      </c>
      <c r="C4" s="78">
        <v>3928</v>
      </c>
      <c r="D4" s="79">
        <v>3956</v>
      </c>
      <c r="E4" s="79">
        <v>3958</v>
      </c>
      <c r="F4" s="79">
        <v>3670</v>
      </c>
      <c r="G4" s="79">
        <v>3505</v>
      </c>
      <c r="H4" s="79">
        <v>3326</v>
      </c>
      <c r="I4" s="79">
        <v>3253</v>
      </c>
      <c r="J4" s="79">
        <v>3236</v>
      </c>
      <c r="K4" s="79">
        <v>3208</v>
      </c>
      <c r="L4" s="79">
        <v>3259</v>
      </c>
      <c r="M4" s="79">
        <v>3230</v>
      </c>
      <c r="N4" s="79">
        <v>3420</v>
      </c>
      <c r="O4" s="75"/>
    </row>
    <row r="5" spans="1:15" s="85" customFormat="1" ht="9.75" customHeight="1">
      <c r="A5" s="80" t="s">
        <v>4</v>
      </c>
      <c r="B5" s="81">
        <f aca="true" t="shared" si="0" ref="B5:N5">B4/B3*100</f>
        <v>65.02849002849003</v>
      </c>
      <c r="C5" s="82">
        <f t="shared" si="0"/>
        <v>65.85079631181895</v>
      </c>
      <c r="D5" s="83">
        <f t="shared" si="0"/>
        <v>65.64885496183206</v>
      </c>
      <c r="E5" s="83">
        <f t="shared" si="0"/>
        <v>65.4431216931217</v>
      </c>
      <c r="F5" s="83">
        <f t="shared" si="0"/>
        <v>64.73804903863115</v>
      </c>
      <c r="G5" s="83">
        <f t="shared" si="0"/>
        <v>64.60829493087557</v>
      </c>
      <c r="H5" s="83">
        <f t="shared" si="0"/>
        <v>64.09712854114473</v>
      </c>
      <c r="I5" s="83">
        <f t="shared" si="0"/>
        <v>63.922185105128705</v>
      </c>
      <c r="J5" s="83">
        <f t="shared" si="0"/>
        <v>63.688250344420396</v>
      </c>
      <c r="K5" s="83">
        <f t="shared" si="0"/>
        <v>64.0447195048912</v>
      </c>
      <c r="L5" s="83">
        <f t="shared" si="0"/>
        <v>64.14091714229482</v>
      </c>
      <c r="M5" s="83">
        <f t="shared" si="0"/>
        <v>64.4196250498604</v>
      </c>
      <c r="N5" s="83">
        <f t="shared" si="0"/>
        <v>64.77272727272727</v>
      </c>
      <c r="O5" s="84"/>
    </row>
    <row r="6" spans="1:15" s="70" customFormat="1" ht="12" customHeight="1">
      <c r="A6" s="76" t="s">
        <v>89</v>
      </c>
      <c r="B6" s="77">
        <v>333</v>
      </c>
      <c r="C6" s="78">
        <v>353</v>
      </c>
      <c r="D6" s="79">
        <v>363</v>
      </c>
      <c r="E6" s="79">
        <v>366</v>
      </c>
      <c r="F6" s="79">
        <v>353</v>
      </c>
      <c r="G6" s="79">
        <v>341</v>
      </c>
      <c r="H6" s="79">
        <v>325</v>
      </c>
      <c r="I6" s="79">
        <v>316</v>
      </c>
      <c r="J6" s="79">
        <v>310</v>
      </c>
      <c r="K6" s="79">
        <v>294</v>
      </c>
      <c r="L6" s="79">
        <v>303</v>
      </c>
      <c r="M6" s="79">
        <v>316</v>
      </c>
      <c r="N6" s="79">
        <v>337</v>
      </c>
      <c r="O6" s="75"/>
    </row>
    <row r="7" spans="1:15" s="85" customFormat="1" ht="10.5" customHeight="1">
      <c r="A7" s="80" t="s">
        <v>4</v>
      </c>
      <c r="B7" s="81">
        <f aca="true" t="shared" si="1" ref="B7:N7">B6/B3*100</f>
        <v>5.929487179487179</v>
      </c>
      <c r="C7" s="82">
        <f t="shared" si="1"/>
        <v>5.917854149203689</v>
      </c>
      <c r="D7" s="83">
        <f t="shared" si="1"/>
        <v>6.023896448722204</v>
      </c>
      <c r="E7" s="83">
        <f t="shared" si="1"/>
        <v>6.051587301587301</v>
      </c>
      <c r="F7" s="83">
        <f t="shared" si="1"/>
        <v>6.226847768565884</v>
      </c>
      <c r="G7" s="83">
        <f t="shared" si="1"/>
        <v>6.2857142857142865</v>
      </c>
      <c r="H7" s="83">
        <f t="shared" si="1"/>
        <v>6.263249180959722</v>
      </c>
      <c r="I7" s="83">
        <f t="shared" si="1"/>
        <v>6.209471408921203</v>
      </c>
      <c r="J7" s="83">
        <f t="shared" si="1"/>
        <v>6.101161188742373</v>
      </c>
      <c r="K7" s="83">
        <f t="shared" si="1"/>
        <v>5.869435016969455</v>
      </c>
      <c r="L7" s="83">
        <f t="shared" si="1"/>
        <v>5.963393032867546</v>
      </c>
      <c r="M7" s="83">
        <f t="shared" si="1"/>
        <v>6.302353410450738</v>
      </c>
      <c r="N7" s="83">
        <f t="shared" si="1"/>
        <v>6.382575757575758</v>
      </c>
      <c r="O7" s="84"/>
    </row>
    <row r="8" spans="1:15" s="70" customFormat="1" ht="12" customHeight="1">
      <c r="A8" s="76" t="s">
        <v>90</v>
      </c>
      <c r="B8" s="77">
        <v>4275</v>
      </c>
      <c r="C8" s="78">
        <v>4555</v>
      </c>
      <c r="D8" s="79">
        <v>4613</v>
      </c>
      <c r="E8" s="79">
        <v>4635</v>
      </c>
      <c r="F8" s="79">
        <v>4373</v>
      </c>
      <c r="G8" s="79">
        <v>4187</v>
      </c>
      <c r="H8" s="79">
        <v>4031</v>
      </c>
      <c r="I8" s="79">
        <v>3906</v>
      </c>
      <c r="J8" s="79">
        <v>3864</v>
      </c>
      <c r="K8" s="79">
        <v>3796</v>
      </c>
      <c r="L8" s="79">
        <v>3890</v>
      </c>
      <c r="M8" s="79">
        <v>3910</v>
      </c>
      <c r="N8" s="79">
        <v>4111</v>
      </c>
      <c r="O8" s="75"/>
    </row>
    <row r="9" spans="1:15" s="85" customFormat="1" ht="10.5" customHeight="1">
      <c r="A9" s="80" t="s">
        <v>4</v>
      </c>
      <c r="B9" s="81">
        <f aca="true" t="shared" si="2" ref="B9:N9">B8/B3*100</f>
        <v>76.12179487179486</v>
      </c>
      <c r="C9" s="82">
        <f t="shared" si="2"/>
        <v>76.36211232187762</v>
      </c>
      <c r="D9" s="83">
        <f t="shared" si="2"/>
        <v>76.55160969133755</v>
      </c>
      <c r="E9" s="83">
        <f t="shared" si="2"/>
        <v>76.63690476190477</v>
      </c>
      <c r="F9" s="83">
        <f t="shared" si="2"/>
        <v>77.1388251896278</v>
      </c>
      <c r="G9" s="83">
        <f t="shared" si="2"/>
        <v>77.17972350230414</v>
      </c>
      <c r="H9" s="83">
        <f t="shared" si="2"/>
        <v>77.68356137984198</v>
      </c>
      <c r="I9" s="83">
        <f t="shared" si="2"/>
        <v>76.75378266850069</v>
      </c>
      <c r="J9" s="83">
        <f t="shared" si="2"/>
        <v>76.04802204290493</v>
      </c>
      <c r="K9" s="83">
        <f t="shared" si="2"/>
        <v>75.78358953883011</v>
      </c>
      <c r="L9" s="83">
        <f t="shared" si="2"/>
        <v>76.5597323361543</v>
      </c>
      <c r="M9" s="83">
        <f t="shared" si="2"/>
        <v>77.98165137614679</v>
      </c>
      <c r="N9" s="83">
        <f t="shared" si="2"/>
        <v>77.85984848484848</v>
      </c>
      <c r="O9" s="84"/>
    </row>
    <row r="10" spans="1:15" s="70" customFormat="1" ht="12" customHeight="1">
      <c r="A10" s="76" t="s">
        <v>91</v>
      </c>
      <c r="B10" s="77">
        <v>495</v>
      </c>
      <c r="C10" s="78">
        <v>498</v>
      </c>
      <c r="D10" s="79">
        <v>503</v>
      </c>
      <c r="E10" s="79">
        <v>496</v>
      </c>
      <c r="F10" s="79">
        <v>469</v>
      </c>
      <c r="G10" s="79">
        <v>449</v>
      </c>
      <c r="H10" s="79">
        <v>434</v>
      </c>
      <c r="I10" s="79">
        <v>428</v>
      </c>
      <c r="J10" s="79">
        <v>424</v>
      </c>
      <c r="K10" s="79">
        <v>397</v>
      </c>
      <c r="L10" s="79">
        <v>385</v>
      </c>
      <c r="M10" s="79">
        <v>382</v>
      </c>
      <c r="N10" s="79">
        <v>362</v>
      </c>
      <c r="O10" s="75"/>
    </row>
    <row r="11" spans="1:15" s="85" customFormat="1" ht="10.5" customHeight="1">
      <c r="A11" s="80" t="s">
        <v>4</v>
      </c>
      <c r="B11" s="81">
        <f aca="true" t="shared" si="3" ref="B11:N11">B10/B3*100</f>
        <v>8.814102564102564</v>
      </c>
      <c r="C11" s="82">
        <f t="shared" si="3"/>
        <v>8.34870075440067</v>
      </c>
      <c r="D11" s="83">
        <f t="shared" si="3"/>
        <v>8.347162296714238</v>
      </c>
      <c r="E11" s="83">
        <f t="shared" si="3"/>
        <v>8.201058201058201</v>
      </c>
      <c r="F11" s="83">
        <f t="shared" si="3"/>
        <v>8.273064032457224</v>
      </c>
      <c r="G11" s="83">
        <f t="shared" si="3"/>
        <v>8.276497695852534</v>
      </c>
      <c r="H11" s="83">
        <f t="shared" si="3"/>
        <v>8.363846598573907</v>
      </c>
      <c r="I11" s="83">
        <f t="shared" si="3"/>
        <v>8.410296718412262</v>
      </c>
      <c r="J11" s="83">
        <f t="shared" si="3"/>
        <v>8.34481401298957</v>
      </c>
      <c r="K11" s="83">
        <f t="shared" si="3"/>
        <v>7.925733679377121</v>
      </c>
      <c r="L11" s="83">
        <f t="shared" si="3"/>
        <v>7.577248573115529</v>
      </c>
      <c r="M11" s="83">
        <f t="shared" si="3"/>
        <v>7.618667730355005</v>
      </c>
      <c r="N11" s="83">
        <f t="shared" si="3"/>
        <v>6.8560606060606055</v>
      </c>
      <c r="O11" s="84"/>
    </row>
    <row r="12" spans="1:15" s="70" customFormat="1" ht="12" customHeight="1">
      <c r="A12" s="76" t="s">
        <v>6</v>
      </c>
      <c r="B12" s="77">
        <f aca="true" t="shared" si="4" ref="B12:G12">B3-B8</f>
        <v>1341</v>
      </c>
      <c r="C12" s="78">
        <f t="shared" si="4"/>
        <v>1410</v>
      </c>
      <c r="D12" s="79">
        <f t="shared" si="4"/>
        <v>1413</v>
      </c>
      <c r="E12" s="79">
        <f t="shared" si="4"/>
        <v>1413</v>
      </c>
      <c r="F12" s="79">
        <f t="shared" si="4"/>
        <v>1296</v>
      </c>
      <c r="G12" s="79">
        <f t="shared" si="4"/>
        <v>1238</v>
      </c>
      <c r="H12" s="79">
        <f aca="true" t="shared" si="5" ref="H12:M12">H3-H8</f>
        <v>1158</v>
      </c>
      <c r="I12" s="79">
        <f t="shared" si="5"/>
        <v>1183</v>
      </c>
      <c r="J12" s="79">
        <f t="shared" si="5"/>
        <v>1217</v>
      </c>
      <c r="K12" s="79">
        <f t="shared" si="5"/>
        <v>1213</v>
      </c>
      <c r="L12" s="79">
        <f t="shared" si="5"/>
        <v>1191</v>
      </c>
      <c r="M12" s="79">
        <f t="shared" si="5"/>
        <v>1104</v>
      </c>
      <c r="N12" s="79">
        <f>N3-N8</f>
        <v>1169</v>
      </c>
      <c r="O12" s="75"/>
    </row>
    <row r="13" spans="1:15" s="85" customFormat="1" ht="10.5" customHeight="1">
      <c r="A13" s="80" t="s">
        <v>4</v>
      </c>
      <c r="B13" s="81">
        <f aca="true" t="shared" si="6" ref="B13:N13">B12/B3*100</f>
        <v>23.878205128205128</v>
      </c>
      <c r="C13" s="82">
        <f t="shared" si="6"/>
        <v>23.63788767812238</v>
      </c>
      <c r="D13" s="83">
        <f t="shared" si="6"/>
        <v>23.44839030866246</v>
      </c>
      <c r="E13" s="83">
        <f t="shared" si="6"/>
        <v>23.363095238095237</v>
      </c>
      <c r="F13" s="83">
        <f t="shared" si="6"/>
        <v>22.8611748103722</v>
      </c>
      <c r="G13" s="83">
        <f t="shared" si="6"/>
        <v>22.82027649769585</v>
      </c>
      <c r="H13" s="83">
        <f t="shared" si="6"/>
        <v>22.316438620158028</v>
      </c>
      <c r="I13" s="83">
        <f t="shared" si="6"/>
        <v>23.24621733149931</v>
      </c>
      <c r="J13" s="83">
        <f t="shared" si="6"/>
        <v>23.95197795709506</v>
      </c>
      <c r="K13" s="83">
        <f t="shared" si="6"/>
        <v>24.216410461169893</v>
      </c>
      <c r="L13" s="83">
        <f t="shared" si="6"/>
        <v>23.4402676638457</v>
      </c>
      <c r="M13" s="83">
        <f t="shared" si="6"/>
        <v>22.018348623853214</v>
      </c>
      <c r="N13" s="83">
        <f t="shared" si="6"/>
        <v>22.140151515151516</v>
      </c>
      <c r="O13" s="84"/>
    </row>
    <row r="14" spans="1:15" s="70" customFormat="1" ht="12" customHeight="1">
      <c r="A14" s="76" t="s">
        <v>7</v>
      </c>
      <c r="B14" s="77">
        <v>776</v>
      </c>
      <c r="C14" s="78">
        <v>854</v>
      </c>
      <c r="D14" s="79">
        <v>866</v>
      </c>
      <c r="E14" s="79">
        <v>840</v>
      </c>
      <c r="F14" s="79">
        <v>738</v>
      </c>
      <c r="G14" s="79">
        <v>689</v>
      </c>
      <c r="H14" s="79">
        <v>673</v>
      </c>
      <c r="I14" s="79">
        <v>637</v>
      </c>
      <c r="J14" s="79">
        <v>609</v>
      </c>
      <c r="K14" s="79">
        <v>595</v>
      </c>
      <c r="L14" s="79">
        <v>616</v>
      </c>
      <c r="M14" s="79">
        <v>622</v>
      </c>
      <c r="N14" s="79">
        <v>701</v>
      </c>
      <c r="O14" s="75"/>
    </row>
    <row r="15" spans="1:15" s="85" customFormat="1" ht="10.5" customHeight="1">
      <c r="A15" s="80" t="s">
        <v>4</v>
      </c>
      <c r="B15" s="81">
        <f aca="true" t="shared" si="7" ref="B15:N15">B14/B3*100</f>
        <v>13.817663817663817</v>
      </c>
      <c r="C15" s="82">
        <f t="shared" si="7"/>
        <v>14.316848281642915</v>
      </c>
      <c r="D15" s="83">
        <f t="shared" si="7"/>
        <v>14.371058745436441</v>
      </c>
      <c r="E15" s="83">
        <f t="shared" si="7"/>
        <v>13.88888888888889</v>
      </c>
      <c r="F15" s="83">
        <f t="shared" si="7"/>
        <v>13.018168989239726</v>
      </c>
      <c r="G15" s="83">
        <f t="shared" si="7"/>
        <v>12.700460829493087</v>
      </c>
      <c r="H15" s="83">
        <f t="shared" si="7"/>
        <v>12.969743688571981</v>
      </c>
      <c r="I15" s="83">
        <f t="shared" si="7"/>
        <v>12.517193947730398</v>
      </c>
      <c r="J15" s="83">
        <f t="shared" si="7"/>
        <v>11.985829561110018</v>
      </c>
      <c r="K15" s="83">
        <f t="shared" si="7"/>
        <v>11.878618486723896</v>
      </c>
      <c r="L15" s="83">
        <f t="shared" si="7"/>
        <v>12.123597716984845</v>
      </c>
      <c r="M15" s="83">
        <f t="shared" si="7"/>
        <v>12.405265257279616</v>
      </c>
      <c r="N15" s="83">
        <f t="shared" si="7"/>
        <v>13.27651515151515</v>
      </c>
      <c r="O15" s="84"/>
    </row>
    <row r="16" spans="1:15" s="70" customFormat="1" ht="12" customHeight="1">
      <c r="A16" s="76" t="s">
        <v>92</v>
      </c>
      <c r="B16" s="77">
        <f aca="true" t="shared" si="8" ref="B16:G16">B3-B14</f>
        <v>4840</v>
      </c>
      <c r="C16" s="78">
        <f t="shared" si="8"/>
        <v>5111</v>
      </c>
      <c r="D16" s="79">
        <f t="shared" si="8"/>
        <v>5160</v>
      </c>
      <c r="E16" s="79">
        <f t="shared" si="8"/>
        <v>5208</v>
      </c>
      <c r="F16" s="79">
        <f t="shared" si="8"/>
        <v>4931</v>
      </c>
      <c r="G16" s="79">
        <f t="shared" si="8"/>
        <v>4736</v>
      </c>
      <c r="H16" s="79">
        <f aca="true" t="shared" si="9" ref="H16:M16">H3-H14</f>
        <v>4516</v>
      </c>
      <c r="I16" s="79">
        <f t="shared" si="9"/>
        <v>4452</v>
      </c>
      <c r="J16" s="79">
        <f t="shared" si="9"/>
        <v>4472</v>
      </c>
      <c r="K16" s="79">
        <f t="shared" si="9"/>
        <v>4414</v>
      </c>
      <c r="L16" s="79">
        <f t="shared" si="9"/>
        <v>4465</v>
      </c>
      <c r="M16" s="79">
        <f t="shared" si="9"/>
        <v>4392</v>
      </c>
      <c r="N16" s="79">
        <f>N3-N14</f>
        <v>4579</v>
      </c>
      <c r="O16" s="75"/>
    </row>
    <row r="17" spans="1:15" s="85" customFormat="1" ht="11.25" customHeight="1">
      <c r="A17" s="80" t="s">
        <v>4</v>
      </c>
      <c r="B17" s="81">
        <f aca="true" t="shared" si="10" ref="B17:N17">B16/B3*100</f>
        <v>86.18233618233619</v>
      </c>
      <c r="C17" s="82">
        <f t="shared" si="10"/>
        <v>85.68315171835708</v>
      </c>
      <c r="D17" s="83">
        <f t="shared" si="10"/>
        <v>85.62894125456356</v>
      </c>
      <c r="E17" s="83">
        <f t="shared" si="10"/>
        <v>86.11111111111111</v>
      </c>
      <c r="F17" s="83">
        <f t="shared" si="10"/>
        <v>86.98183101076027</v>
      </c>
      <c r="G17" s="83">
        <f t="shared" si="10"/>
        <v>87.29953917050692</v>
      </c>
      <c r="H17" s="83">
        <f t="shared" si="10"/>
        <v>87.03025631142802</v>
      </c>
      <c r="I17" s="83">
        <f t="shared" si="10"/>
        <v>87.4828060522696</v>
      </c>
      <c r="J17" s="83">
        <f t="shared" si="10"/>
        <v>88.01417043888998</v>
      </c>
      <c r="K17" s="83">
        <f t="shared" si="10"/>
        <v>88.12138151327609</v>
      </c>
      <c r="L17" s="83">
        <f t="shared" si="10"/>
        <v>87.87640228301515</v>
      </c>
      <c r="M17" s="83">
        <f t="shared" si="10"/>
        <v>87.59473474272038</v>
      </c>
      <c r="N17" s="83">
        <f t="shared" si="10"/>
        <v>86.72348484848484</v>
      </c>
      <c r="O17" s="84"/>
    </row>
    <row r="18" spans="1:15" s="85" customFormat="1" ht="11.25" customHeight="1">
      <c r="A18" s="76" t="s">
        <v>93</v>
      </c>
      <c r="B18" s="77">
        <v>154</v>
      </c>
      <c r="C18" s="78">
        <v>158</v>
      </c>
      <c r="D18" s="79">
        <v>155</v>
      </c>
      <c r="E18" s="79">
        <v>161</v>
      </c>
      <c r="F18" s="79">
        <v>158</v>
      </c>
      <c r="G18" s="79">
        <v>153</v>
      </c>
      <c r="H18" s="79">
        <v>142</v>
      </c>
      <c r="I18" s="79">
        <v>137</v>
      </c>
      <c r="J18" s="79">
        <v>146</v>
      </c>
      <c r="K18" s="79">
        <v>149</v>
      </c>
      <c r="L18" s="79">
        <v>162</v>
      </c>
      <c r="M18" s="79">
        <v>165</v>
      </c>
      <c r="N18" s="79">
        <v>172</v>
      </c>
      <c r="O18" s="84"/>
    </row>
    <row r="19" spans="1:15" s="85" customFormat="1" ht="11.25" customHeight="1">
      <c r="A19" s="80" t="s">
        <v>4</v>
      </c>
      <c r="B19" s="81">
        <f aca="true" t="shared" si="11" ref="B19:N19">B18/B3*100</f>
        <v>2.742165242165242</v>
      </c>
      <c r="C19" s="82">
        <f t="shared" si="11"/>
        <v>2.6487845766974014</v>
      </c>
      <c r="D19" s="83">
        <f t="shared" si="11"/>
        <v>2.572187188848324</v>
      </c>
      <c r="E19" s="83">
        <f t="shared" si="11"/>
        <v>2.662037037037037</v>
      </c>
      <c r="F19" s="83">
        <f t="shared" si="11"/>
        <v>2.7870876697830305</v>
      </c>
      <c r="G19" s="83">
        <f t="shared" si="11"/>
        <v>2.8202764976958528</v>
      </c>
      <c r="H19" s="83">
        <f t="shared" si="11"/>
        <v>2.736558103680863</v>
      </c>
      <c r="I19" s="83">
        <f t="shared" si="11"/>
        <v>2.6920809589310277</v>
      </c>
      <c r="J19" s="83">
        <f t="shared" si="11"/>
        <v>2.8734501082464083</v>
      </c>
      <c r="K19" s="83">
        <f t="shared" si="11"/>
        <v>2.9746456378518666</v>
      </c>
      <c r="L19" s="83">
        <f t="shared" si="11"/>
        <v>3.1883487502460146</v>
      </c>
      <c r="M19" s="83">
        <f t="shared" si="11"/>
        <v>3.2907857997606706</v>
      </c>
      <c r="N19" s="83">
        <f t="shared" si="11"/>
        <v>3.257575757575758</v>
      </c>
      <c r="O19" s="84"/>
    </row>
    <row r="20" spans="1:15" s="70" customFormat="1" ht="12" customHeight="1">
      <c r="A20" s="76" t="s">
        <v>94</v>
      </c>
      <c r="B20" s="77">
        <v>2117</v>
      </c>
      <c r="C20" s="78">
        <v>2238</v>
      </c>
      <c r="D20" s="79">
        <v>2242</v>
      </c>
      <c r="E20" s="79">
        <v>2247</v>
      </c>
      <c r="F20" s="79">
        <v>2065</v>
      </c>
      <c r="G20" s="79">
        <v>1937</v>
      </c>
      <c r="H20" s="79">
        <v>1897</v>
      </c>
      <c r="I20" s="79">
        <v>1890</v>
      </c>
      <c r="J20" s="79">
        <v>1919</v>
      </c>
      <c r="K20" s="79">
        <v>1936</v>
      </c>
      <c r="L20" s="79">
        <v>1935</v>
      </c>
      <c r="M20" s="79">
        <v>1835</v>
      </c>
      <c r="N20" s="79">
        <v>1960</v>
      </c>
      <c r="O20" s="75"/>
    </row>
    <row r="21" spans="1:15" s="85" customFormat="1" ht="10.5" customHeight="1">
      <c r="A21" s="80" t="s">
        <v>4</v>
      </c>
      <c r="B21" s="81">
        <f aca="true" t="shared" si="12" ref="B21:N21">B20/B3*100</f>
        <v>37.695868945868945</v>
      </c>
      <c r="C21" s="82">
        <f t="shared" si="12"/>
        <v>37.518860016764464</v>
      </c>
      <c r="D21" s="83">
        <f t="shared" si="12"/>
        <v>37.20544307998672</v>
      </c>
      <c r="E21" s="83">
        <f t="shared" si="12"/>
        <v>37.15277777777778</v>
      </c>
      <c r="F21" s="83">
        <f t="shared" si="12"/>
        <v>36.426177456341506</v>
      </c>
      <c r="G21" s="83">
        <f t="shared" si="12"/>
        <v>35.70506912442396</v>
      </c>
      <c r="H21" s="83">
        <f t="shared" si="12"/>
        <v>36.55810368086336</v>
      </c>
      <c r="I21" s="83">
        <f t="shared" si="12"/>
        <v>37.13892709766162</v>
      </c>
      <c r="J21" s="83">
        <f t="shared" si="12"/>
        <v>37.76815587482779</v>
      </c>
      <c r="K21" s="83">
        <f t="shared" si="12"/>
        <v>38.650429227390696</v>
      </c>
      <c r="L21" s="83">
        <f t="shared" si="12"/>
        <v>38.083054516827396</v>
      </c>
      <c r="M21" s="83">
        <f t="shared" si="12"/>
        <v>36.59752692461109</v>
      </c>
      <c r="N21" s="83">
        <f t="shared" si="12"/>
        <v>37.121212121212125</v>
      </c>
      <c r="O21" s="84"/>
    </row>
    <row r="22" spans="1:15" s="70" customFormat="1" ht="12" customHeight="1">
      <c r="A22" s="76" t="s">
        <v>95</v>
      </c>
      <c r="B22" s="77">
        <v>2443</v>
      </c>
      <c r="C22" s="78">
        <v>2532</v>
      </c>
      <c r="D22" s="79">
        <v>2542</v>
      </c>
      <c r="E22" s="79">
        <v>2541</v>
      </c>
      <c r="F22" s="79">
        <v>2350</v>
      </c>
      <c r="G22" s="79">
        <v>2322</v>
      </c>
      <c r="H22" s="79">
        <v>2200</v>
      </c>
      <c r="I22" s="79">
        <v>2147</v>
      </c>
      <c r="J22" s="79">
        <v>2144</v>
      </c>
      <c r="K22" s="79">
        <v>2165</v>
      </c>
      <c r="L22" s="79">
        <v>2151</v>
      </c>
      <c r="M22" s="79">
        <v>2144</v>
      </c>
      <c r="N22" s="79">
        <v>2183</v>
      </c>
      <c r="O22" s="75"/>
    </row>
    <row r="23" spans="1:15" s="85" customFormat="1" ht="11.25" customHeight="1" thickBot="1">
      <c r="A23" s="86" t="s">
        <v>4</v>
      </c>
      <c r="B23" s="87">
        <f aca="true" t="shared" si="13" ref="B23:N23">B22/B3*100</f>
        <v>43.500712250712255</v>
      </c>
      <c r="C23" s="88">
        <f t="shared" si="13"/>
        <v>42.44761106454317</v>
      </c>
      <c r="D23" s="89">
        <f t="shared" si="13"/>
        <v>42.183869897112515</v>
      </c>
      <c r="E23" s="89">
        <f t="shared" si="13"/>
        <v>42.01388888888889</v>
      </c>
      <c r="F23" s="89">
        <f t="shared" si="13"/>
        <v>41.453519139177985</v>
      </c>
      <c r="G23" s="89">
        <f t="shared" si="13"/>
        <v>42.80184331797235</v>
      </c>
      <c r="H23" s="89">
        <f t="shared" si="13"/>
        <v>42.39737907111197</v>
      </c>
      <c r="I23" s="89">
        <f t="shared" si="13"/>
        <v>42.1890351739045</v>
      </c>
      <c r="J23" s="89">
        <f t="shared" si="13"/>
        <v>42.19641802794725</v>
      </c>
      <c r="K23" s="89">
        <f t="shared" si="13"/>
        <v>43.222200039928126</v>
      </c>
      <c r="L23" s="89">
        <f t="shared" si="13"/>
        <v>42.334186183822084</v>
      </c>
      <c r="M23" s="89">
        <f t="shared" si="13"/>
        <v>42.76027124052653</v>
      </c>
      <c r="N23" s="89">
        <f t="shared" si="13"/>
        <v>41.34469696969697</v>
      </c>
      <c r="O23" s="84"/>
    </row>
    <row r="24" spans="1:14" s="70" customFormat="1" ht="12.75" customHeight="1" thickBot="1">
      <c r="A24" s="62" t="s">
        <v>96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70" customFormat="1" ht="13.5" customHeight="1" thickBot="1">
      <c r="A25" s="64" t="s">
        <v>1</v>
      </c>
      <c r="B25" s="90" t="s">
        <v>72</v>
      </c>
      <c r="C25" s="67" t="s">
        <v>73</v>
      </c>
      <c r="D25" s="67" t="s">
        <v>74</v>
      </c>
      <c r="E25" s="67" t="s">
        <v>75</v>
      </c>
      <c r="F25" s="67" t="s">
        <v>76</v>
      </c>
      <c r="G25" s="67" t="s">
        <v>77</v>
      </c>
      <c r="H25" s="67" t="s">
        <v>78</v>
      </c>
      <c r="I25" s="67" t="s">
        <v>79</v>
      </c>
      <c r="J25" s="67" t="s">
        <v>80</v>
      </c>
      <c r="K25" s="67" t="s">
        <v>81</v>
      </c>
      <c r="L25" s="67" t="s">
        <v>82</v>
      </c>
      <c r="M25" s="67" t="s">
        <v>83</v>
      </c>
      <c r="N25" s="65" t="s">
        <v>52</v>
      </c>
    </row>
    <row r="26" spans="1:14" s="70" customFormat="1" ht="13.5" customHeight="1">
      <c r="A26" s="71" t="s">
        <v>12</v>
      </c>
      <c r="B26" s="74">
        <v>725</v>
      </c>
      <c r="C26" s="74">
        <v>422</v>
      </c>
      <c r="D26" s="74">
        <v>467</v>
      </c>
      <c r="E26" s="74">
        <v>338</v>
      </c>
      <c r="F26" s="74">
        <v>300</v>
      </c>
      <c r="G26" s="74">
        <v>451</v>
      </c>
      <c r="H26" s="74">
        <v>505</v>
      </c>
      <c r="I26" s="74">
        <v>428</v>
      </c>
      <c r="J26" s="74">
        <v>498</v>
      </c>
      <c r="K26" s="74">
        <v>615</v>
      </c>
      <c r="L26" s="74">
        <v>475</v>
      </c>
      <c r="M26" s="74">
        <v>761</v>
      </c>
      <c r="N26" s="71">
        <f>SUM(B26:M26)</f>
        <v>5985</v>
      </c>
    </row>
    <row r="27" spans="1:14" s="70" customFormat="1" ht="12">
      <c r="A27" s="76" t="s">
        <v>97</v>
      </c>
      <c r="B27" s="79">
        <v>227</v>
      </c>
      <c r="C27" s="79">
        <v>112</v>
      </c>
      <c r="D27" s="79">
        <v>94</v>
      </c>
      <c r="E27" s="79">
        <v>92</v>
      </c>
      <c r="F27" s="79">
        <v>72</v>
      </c>
      <c r="G27" s="79">
        <v>213</v>
      </c>
      <c r="H27" s="79">
        <v>233</v>
      </c>
      <c r="I27" s="79">
        <v>174</v>
      </c>
      <c r="J27" s="79">
        <v>194</v>
      </c>
      <c r="K27" s="79">
        <v>166</v>
      </c>
      <c r="L27" s="79">
        <v>107</v>
      </c>
      <c r="M27" s="79">
        <v>109</v>
      </c>
      <c r="N27" s="91">
        <f>SUM(B27:M27)</f>
        <v>1793</v>
      </c>
    </row>
    <row r="28" spans="1:14" s="85" customFormat="1" ht="9.75" customHeight="1">
      <c r="A28" s="80" t="s">
        <v>13</v>
      </c>
      <c r="B28" s="83">
        <f aca="true" t="shared" si="14" ref="B28:M28">B27/B26*100</f>
        <v>31.310344827586206</v>
      </c>
      <c r="C28" s="83">
        <f t="shared" si="14"/>
        <v>26.540284360189574</v>
      </c>
      <c r="D28" s="83">
        <f t="shared" si="14"/>
        <v>20.12847965738758</v>
      </c>
      <c r="E28" s="83">
        <f t="shared" si="14"/>
        <v>27.218934911242602</v>
      </c>
      <c r="F28" s="83">
        <f t="shared" si="14"/>
        <v>24</v>
      </c>
      <c r="G28" s="83">
        <f t="shared" si="14"/>
        <v>47.22838137472284</v>
      </c>
      <c r="H28" s="83">
        <f t="shared" si="14"/>
        <v>46.13861386138614</v>
      </c>
      <c r="I28" s="83">
        <f t="shared" si="14"/>
        <v>40.654205607476634</v>
      </c>
      <c r="J28" s="83">
        <f t="shared" si="14"/>
        <v>38.95582329317269</v>
      </c>
      <c r="K28" s="83">
        <f t="shared" si="14"/>
        <v>26.991869918699184</v>
      </c>
      <c r="L28" s="83">
        <f t="shared" si="14"/>
        <v>22.526315789473685</v>
      </c>
      <c r="M28" s="83">
        <f t="shared" si="14"/>
        <v>14.323258869908015</v>
      </c>
      <c r="N28" s="92">
        <f>N27/N26*100</f>
        <v>29.958228905597327</v>
      </c>
    </row>
    <row r="29" spans="1:14" s="70" customFormat="1" ht="12">
      <c r="A29" s="76" t="s">
        <v>98</v>
      </c>
      <c r="B29" s="79">
        <f aca="true" t="shared" si="15" ref="B29:G29">B26-B27</f>
        <v>498</v>
      </c>
      <c r="C29" s="79">
        <f t="shared" si="15"/>
        <v>310</v>
      </c>
      <c r="D29" s="79">
        <f t="shared" si="15"/>
        <v>373</v>
      </c>
      <c r="E29" s="79">
        <f t="shared" si="15"/>
        <v>246</v>
      </c>
      <c r="F29" s="79">
        <f t="shared" si="15"/>
        <v>228</v>
      </c>
      <c r="G29" s="79">
        <f t="shared" si="15"/>
        <v>238</v>
      </c>
      <c r="H29" s="79">
        <f aca="true" t="shared" si="16" ref="H29:M29">H26-H27</f>
        <v>272</v>
      </c>
      <c r="I29" s="79">
        <f t="shared" si="16"/>
        <v>254</v>
      </c>
      <c r="J29" s="79">
        <f t="shared" si="16"/>
        <v>304</v>
      </c>
      <c r="K29" s="79">
        <f t="shared" si="16"/>
        <v>449</v>
      </c>
      <c r="L29" s="79">
        <f t="shared" si="16"/>
        <v>368</v>
      </c>
      <c r="M29" s="79">
        <f t="shared" si="16"/>
        <v>652</v>
      </c>
      <c r="N29" s="91">
        <f>SUM(B29:M29)</f>
        <v>4192</v>
      </c>
    </row>
    <row r="30" spans="1:14" s="85" customFormat="1" ht="9.75" customHeight="1">
      <c r="A30" s="80" t="s">
        <v>13</v>
      </c>
      <c r="B30" s="83">
        <f aca="true" t="shared" si="17" ref="B30:M30">B29/B26*100</f>
        <v>68.6896551724138</v>
      </c>
      <c r="C30" s="83">
        <f t="shared" si="17"/>
        <v>73.45971563981043</v>
      </c>
      <c r="D30" s="83">
        <f t="shared" si="17"/>
        <v>79.87152034261243</v>
      </c>
      <c r="E30" s="83">
        <f t="shared" si="17"/>
        <v>72.7810650887574</v>
      </c>
      <c r="F30" s="83">
        <f t="shared" si="17"/>
        <v>76</v>
      </c>
      <c r="G30" s="83">
        <f t="shared" si="17"/>
        <v>52.77161862527716</v>
      </c>
      <c r="H30" s="83">
        <f t="shared" si="17"/>
        <v>53.86138613861387</v>
      </c>
      <c r="I30" s="83">
        <f t="shared" si="17"/>
        <v>59.345794392523366</v>
      </c>
      <c r="J30" s="83">
        <f t="shared" si="17"/>
        <v>61.044176706827315</v>
      </c>
      <c r="K30" s="83">
        <f t="shared" si="17"/>
        <v>73.00813008130082</v>
      </c>
      <c r="L30" s="83">
        <f t="shared" si="17"/>
        <v>77.47368421052632</v>
      </c>
      <c r="M30" s="83">
        <f t="shared" si="17"/>
        <v>85.67674113009198</v>
      </c>
      <c r="N30" s="92">
        <f>N29/N26*100</f>
        <v>70.04177109440268</v>
      </c>
    </row>
    <row r="31" spans="1:14" s="70" customFormat="1" ht="12">
      <c r="A31" s="76" t="s">
        <v>90</v>
      </c>
      <c r="B31" s="79">
        <v>556</v>
      </c>
      <c r="C31" s="79">
        <v>320</v>
      </c>
      <c r="D31" s="79">
        <v>331</v>
      </c>
      <c r="E31" s="79">
        <v>255</v>
      </c>
      <c r="F31" s="79">
        <v>225</v>
      </c>
      <c r="G31" s="79">
        <v>237</v>
      </c>
      <c r="H31" s="79">
        <v>315</v>
      </c>
      <c r="I31" s="79">
        <v>281</v>
      </c>
      <c r="J31" s="79">
        <v>326</v>
      </c>
      <c r="K31" s="79">
        <v>453</v>
      </c>
      <c r="L31" s="79">
        <v>370</v>
      </c>
      <c r="M31" s="79">
        <v>568</v>
      </c>
      <c r="N31" s="91">
        <f>SUM(B31:M31)</f>
        <v>4237</v>
      </c>
    </row>
    <row r="32" spans="1:14" s="85" customFormat="1" ht="9" customHeight="1">
      <c r="A32" s="80" t="s">
        <v>13</v>
      </c>
      <c r="B32" s="83">
        <f aca="true" t="shared" si="18" ref="B32:M32">B31/B26*100</f>
        <v>76.6896551724138</v>
      </c>
      <c r="C32" s="83">
        <f t="shared" si="18"/>
        <v>75.82938388625593</v>
      </c>
      <c r="D32" s="83">
        <f t="shared" si="18"/>
        <v>70.8779443254818</v>
      </c>
      <c r="E32" s="83">
        <f t="shared" si="18"/>
        <v>75.44378698224851</v>
      </c>
      <c r="F32" s="83">
        <f t="shared" si="18"/>
        <v>75</v>
      </c>
      <c r="G32" s="83">
        <f t="shared" si="18"/>
        <v>52.54988913525499</v>
      </c>
      <c r="H32" s="83">
        <f t="shared" si="18"/>
        <v>62.37623762376238</v>
      </c>
      <c r="I32" s="83">
        <f t="shared" si="18"/>
        <v>65.65420560747664</v>
      </c>
      <c r="J32" s="83">
        <f t="shared" si="18"/>
        <v>65.46184738955823</v>
      </c>
      <c r="K32" s="83">
        <f t="shared" si="18"/>
        <v>73.65853658536585</v>
      </c>
      <c r="L32" s="83">
        <f t="shared" si="18"/>
        <v>77.89473684210526</v>
      </c>
      <c r="M32" s="83">
        <f t="shared" si="18"/>
        <v>74.63863337713535</v>
      </c>
      <c r="N32" s="92">
        <f>N31/N26*100</f>
        <v>70.7936507936508</v>
      </c>
    </row>
    <row r="33" spans="1:14" s="70" customFormat="1" ht="12">
      <c r="A33" s="76" t="s">
        <v>16</v>
      </c>
      <c r="B33" s="79">
        <v>26</v>
      </c>
      <c r="C33" s="79">
        <v>21</v>
      </c>
      <c r="D33" s="79">
        <v>21</v>
      </c>
      <c r="E33" s="79">
        <v>21</v>
      </c>
      <c r="F33" s="79">
        <v>12</v>
      </c>
      <c r="G33" s="79">
        <v>17</v>
      </c>
      <c r="H33" s="79">
        <v>26</v>
      </c>
      <c r="I33" s="79">
        <v>21</v>
      </c>
      <c r="J33" s="79">
        <v>13</v>
      </c>
      <c r="K33" s="79">
        <v>17</v>
      </c>
      <c r="L33" s="79">
        <v>15</v>
      </c>
      <c r="M33" s="79">
        <v>12</v>
      </c>
      <c r="N33" s="91">
        <f>SUM(B33:M33)</f>
        <v>222</v>
      </c>
    </row>
    <row r="34" spans="1:14" s="85" customFormat="1" ht="9" customHeight="1">
      <c r="A34" s="80" t="s">
        <v>13</v>
      </c>
      <c r="B34" s="83">
        <f aca="true" t="shared" si="19" ref="B34:M34">B33/B26*100</f>
        <v>3.5862068965517238</v>
      </c>
      <c r="C34" s="83">
        <f t="shared" si="19"/>
        <v>4.976303317535545</v>
      </c>
      <c r="D34" s="83">
        <f t="shared" si="19"/>
        <v>4.496788008565311</v>
      </c>
      <c r="E34" s="83">
        <f t="shared" si="19"/>
        <v>6.21301775147929</v>
      </c>
      <c r="F34" s="83">
        <f t="shared" si="19"/>
        <v>4</v>
      </c>
      <c r="G34" s="83">
        <f t="shared" si="19"/>
        <v>3.7694013303769403</v>
      </c>
      <c r="H34" s="83">
        <f t="shared" si="19"/>
        <v>5.148514851485149</v>
      </c>
      <c r="I34" s="83">
        <f t="shared" si="19"/>
        <v>4.906542056074766</v>
      </c>
      <c r="J34" s="83">
        <f t="shared" si="19"/>
        <v>2.610441767068273</v>
      </c>
      <c r="K34" s="83">
        <f t="shared" si="19"/>
        <v>2.7642276422764227</v>
      </c>
      <c r="L34" s="83">
        <f t="shared" si="19"/>
        <v>3.1578947368421053</v>
      </c>
      <c r="M34" s="83">
        <f t="shared" si="19"/>
        <v>1.5768725361366622</v>
      </c>
      <c r="N34" s="92">
        <f>N33/N26*100</f>
        <v>3.7092731829573933</v>
      </c>
    </row>
    <row r="35" spans="1:14" s="70" customFormat="1" ht="12">
      <c r="A35" s="76" t="s">
        <v>99</v>
      </c>
      <c r="B35" s="79">
        <v>2</v>
      </c>
      <c r="C35" s="79">
        <v>2</v>
      </c>
      <c r="D35" s="79">
        <v>0</v>
      </c>
      <c r="E35" s="79">
        <v>1</v>
      </c>
      <c r="F35" s="79">
        <v>1</v>
      </c>
      <c r="G35" s="79">
        <v>0</v>
      </c>
      <c r="H35" s="79">
        <v>2</v>
      </c>
      <c r="I35" s="79">
        <v>24</v>
      </c>
      <c r="J35" s="79">
        <v>0</v>
      </c>
      <c r="K35" s="79">
        <v>3</v>
      </c>
      <c r="L35" s="79">
        <v>1</v>
      </c>
      <c r="M35" s="79">
        <v>1</v>
      </c>
      <c r="N35" s="91">
        <f>SUM(B35:M35)</f>
        <v>37</v>
      </c>
    </row>
    <row r="36" spans="1:14" s="85" customFormat="1" ht="9.75" customHeight="1">
      <c r="A36" s="80" t="s">
        <v>13</v>
      </c>
      <c r="B36" s="83">
        <f aca="true" t="shared" si="20" ref="B36:M36">B35/B26*100</f>
        <v>0.27586206896551724</v>
      </c>
      <c r="C36" s="83">
        <f t="shared" si="20"/>
        <v>0.47393364928909953</v>
      </c>
      <c r="D36" s="83">
        <f t="shared" si="20"/>
        <v>0</v>
      </c>
      <c r="E36" s="83">
        <f t="shared" si="20"/>
        <v>0.2958579881656805</v>
      </c>
      <c r="F36" s="83">
        <f t="shared" si="20"/>
        <v>0.33333333333333337</v>
      </c>
      <c r="G36" s="83">
        <f t="shared" si="20"/>
        <v>0</v>
      </c>
      <c r="H36" s="83">
        <f t="shared" si="20"/>
        <v>0.39603960396039606</v>
      </c>
      <c r="I36" s="83">
        <f t="shared" si="20"/>
        <v>5.607476635514018</v>
      </c>
      <c r="J36" s="83">
        <f t="shared" si="20"/>
        <v>0</v>
      </c>
      <c r="K36" s="83">
        <f t="shared" si="20"/>
        <v>0.4878048780487805</v>
      </c>
      <c r="L36" s="83">
        <f t="shared" si="20"/>
        <v>0.21052631578947367</v>
      </c>
      <c r="M36" s="83">
        <f t="shared" si="20"/>
        <v>0.1314060446780552</v>
      </c>
      <c r="N36" s="92">
        <f>N35/N26*100</f>
        <v>0.6182121971595655</v>
      </c>
    </row>
    <row r="37" spans="1:14" s="70" customFormat="1" ht="12">
      <c r="A37" s="76" t="s">
        <v>100</v>
      </c>
      <c r="B37" s="79">
        <v>88</v>
      </c>
      <c r="C37" s="79">
        <v>7</v>
      </c>
      <c r="D37" s="79">
        <v>11</v>
      </c>
      <c r="E37" s="79">
        <v>1</v>
      </c>
      <c r="F37" s="79">
        <v>7</v>
      </c>
      <c r="G37" s="79">
        <v>4</v>
      </c>
      <c r="H37" s="79">
        <v>13</v>
      </c>
      <c r="I37" s="79">
        <v>3</v>
      </c>
      <c r="J37" s="79">
        <v>5</v>
      </c>
      <c r="K37" s="79">
        <v>92</v>
      </c>
      <c r="L37" s="79">
        <v>21</v>
      </c>
      <c r="M37" s="79">
        <v>53</v>
      </c>
      <c r="N37" s="91">
        <f>SUM(B37:M37)</f>
        <v>305</v>
      </c>
    </row>
    <row r="38" spans="1:14" s="85" customFormat="1" ht="9.75" customHeight="1">
      <c r="A38" s="80" t="s">
        <v>13</v>
      </c>
      <c r="B38" s="83">
        <f aca="true" t="shared" si="21" ref="B38:M38">B37/B26*100</f>
        <v>12.137931034482758</v>
      </c>
      <c r="C38" s="83">
        <f t="shared" si="21"/>
        <v>1.6587677725118484</v>
      </c>
      <c r="D38" s="83">
        <f t="shared" si="21"/>
        <v>2.355460385438972</v>
      </c>
      <c r="E38" s="83">
        <f t="shared" si="21"/>
        <v>0.2958579881656805</v>
      </c>
      <c r="F38" s="83">
        <f t="shared" si="21"/>
        <v>2.3333333333333335</v>
      </c>
      <c r="G38" s="83">
        <f t="shared" si="21"/>
        <v>0.8869179600886918</v>
      </c>
      <c r="H38" s="83">
        <f t="shared" si="21"/>
        <v>2.5742574257425743</v>
      </c>
      <c r="I38" s="83">
        <f t="shared" si="21"/>
        <v>0.7009345794392523</v>
      </c>
      <c r="J38" s="83">
        <f t="shared" si="21"/>
        <v>1.0040160642570282</v>
      </c>
      <c r="K38" s="83">
        <f t="shared" si="21"/>
        <v>14.959349593495935</v>
      </c>
      <c r="L38" s="83">
        <f t="shared" si="21"/>
        <v>4.421052631578947</v>
      </c>
      <c r="M38" s="83">
        <f t="shared" si="21"/>
        <v>6.964520367936925</v>
      </c>
      <c r="N38" s="92">
        <f>N37/N26*100</f>
        <v>5.096073517126149</v>
      </c>
    </row>
    <row r="39" spans="1:14" s="70" customFormat="1" ht="12">
      <c r="A39" s="76" t="s">
        <v>101</v>
      </c>
      <c r="B39" s="79">
        <v>0</v>
      </c>
      <c r="C39" s="79">
        <v>0</v>
      </c>
      <c r="D39" s="79">
        <v>3</v>
      </c>
      <c r="E39" s="79">
        <v>5</v>
      </c>
      <c r="F39" s="79">
        <v>5</v>
      </c>
      <c r="G39" s="79">
        <v>13</v>
      </c>
      <c r="H39" s="79">
        <v>11</v>
      </c>
      <c r="I39" s="79">
        <v>10</v>
      </c>
      <c r="J39" s="79">
        <v>1</v>
      </c>
      <c r="K39" s="79">
        <v>25</v>
      </c>
      <c r="L39" s="79">
        <v>22</v>
      </c>
      <c r="M39" s="79">
        <v>231</v>
      </c>
      <c r="N39" s="91">
        <f>SUM(B39:M39)</f>
        <v>326</v>
      </c>
    </row>
    <row r="40" spans="1:14" s="85" customFormat="1" ht="9.75" customHeight="1">
      <c r="A40" s="80" t="s">
        <v>13</v>
      </c>
      <c r="B40" s="83">
        <f aca="true" t="shared" si="22" ref="B40:M40">B39/B26*100</f>
        <v>0</v>
      </c>
      <c r="C40" s="83">
        <f t="shared" si="22"/>
        <v>0</v>
      </c>
      <c r="D40" s="83">
        <f t="shared" si="22"/>
        <v>0.6423982869379015</v>
      </c>
      <c r="E40" s="83">
        <f t="shared" si="22"/>
        <v>1.4792899408284024</v>
      </c>
      <c r="F40" s="83">
        <f t="shared" si="22"/>
        <v>1.6666666666666667</v>
      </c>
      <c r="G40" s="83">
        <f t="shared" si="22"/>
        <v>2.882483370288248</v>
      </c>
      <c r="H40" s="83">
        <f t="shared" si="22"/>
        <v>2.178217821782178</v>
      </c>
      <c r="I40" s="83">
        <f t="shared" si="22"/>
        <v>2.336448598130841</v>
      </c>
      <c r="J40" s="83">
        <f t="shared" si="22"/>
        <v>0.2008032128514056</v>
      </c>
      <c r="K40" s="83">
        <f t="shared" si="22"/>
        <v>4.0650406504065035</v>
      </c>
      <c r="L40" s="83">
        <f t="shared" si="22"/>
        <v>4.631578947368421</v>
      </c>
      <c r="M40" s="83">
        <f t="shared" si="22"/>
        <v>30.35479632063075</v>
      </c>
      <c r="N40" s="92">
        <f>N39/N26*100</f>
        <v>5.446950710108605</v>
      </c>
    </row>
    <row r="41" spans="1:14" s="70" customFormat="1" ht="12">
      <c r="A41" s="76" t="s">
        <v>6</v>
      </c>
      <c r="B41" s="79">
        <f aca="true" t="shared" si="23" ref="B41:G41">B26-B31</f>
        <v>169</v>
      </c>
      <c r="C41" s="79">
        <f t="shared" si="23"/>
        <v>102</v>
      </c>
      <c r="D41" s="79">
        <f t="shared" si="23"/>
        <v>136</v>
      </c>
      <c r="E41" s="79">
        <f t="shared" si="23"/>
        <v>83</v>
      </c>
      <c r="F41" s="79">
        <f t="shared" si="23"/>
        <v>75</v>
      </c>
      <c r="G41" s="79">
        <f t="shared" si="23"/>
        <v>214</v>
      </c>
      <c r="H41" s="79">
        <f aca="true" t="shared" si="24" ref="H41:M41">H26-H31</f>
        <v>190</v>
      </c>
      <c r="I41" s="79">
        <f t="shared" si="24"/>
        <v>147</v>
      </c>
      <c r="J41" s="79">
        <f t="shared" si="24"/>
        <v>172</v>
      </c>
      <c r="K41" s="79">
        <f t="shared" si="24"/>
        <v>162</v>
      </c>
      <c r="L41" s="79">
        <f t="shared" si="24"/>
        <v>105</v>
      </c>
      <c r="M41" s="79">
        <f t="shared" si="24"/>
        <v>193</v>
      </c>
      <c r="N41" s="91">
        <f>SUM(B41:M41)</f>
        <v>1748</v>
      </c>
    </row>
    <row r="42" spans="1:14" s="85" customFormat="1" ht="9.75" customHeight="1">
      <c r="A42" s="80" t="s">
        <v>13</v>
      </c>
      <c r="B42" s="83">
        <f aca="true" t="shared" si="25" ref="B42:M42">B41/B26*100</f>
        <v>23.310344827586206</v>
      </c>
      <c r="C42" s="83">
        <f t="shared" si="25"/>
        <v>24.170616113744074</v>
      </c>
      <c r="D42" s="83">
        <f t="shared" si="25"/>
        <v>29.1220556745182</v>
      </c>
      <c r="E42" s="83">
        <f t="shared" si="25"/>
        <v>24.556213017751478</v>
      </c>
      <c r="F42" s="83">
        <f t="shared" si="25"/>
        <v>25</v>
      </c>
      <c r="G42" s="83">
        <f t="shared" si="25"/>
        <v>47.45011086474501</v>
      </c>
      <c r="H42" s="83">
        <f t="shared" si="25"/>
        <v>37.62376237623762</v>
      </c>
      <c r="I42" s="83">
        <f t="shared" si="25"/>
        <v>34.345794392523366</v>
      </c>
      <c r="J42" s="83">
        <f t="shared" si="25"/>
        <v>34.53815261044177</v>
      </c>
      <c r="K42" s="83">
        <f t="shared" si="25"/>
        <v>26.34146341463415</v>
      </c>
      <c r="L42" s="83">
        <f t="shared" si="25"/>
        <v>22.105263157894736</v>
      </c>
      <c r="M42" s="83">
        <f t="shared" si="25"/>
        <v>25.36136662286465</v>
      </c>
      <c r="N42" s="92">
        <f>N41/N26*100</f>
        <v>29.20634920634921</v>
      </c>
    </row>
    <row r="43" spans="1:14" s="70" customFormat="1" ht="12">
      <c r="A43" s="76" t="s">
        <v>93</v>
      </c>
      <c r="B43" s="79">
        <v>13</v>
      </c>
      <c r="C43" s="79">
        <v>12</v>
      </c>
      <c r="D43" s="79">
        <v>8</v>
      </c>
      <c r="E43" s="79">
        <v>13</v>
      </c>
      <c r="F43" s="79">
        <v>13</v>
      </c>
      <c r="G43" s="79">
        <v>8</v>
      </c>
      <c r="H43" s="79">
        <v>12</v>
      </c>
      <c r="I43" s="79">
        <v>10</v>
      </c>
      <c r="J43" s="79">
        <v>9</v>
      </c>
      <c r="K43" s="79">
        <v>21</v>
      </c>
      <c r="L43" s="79">
        <v>13</v>
      </c>
      <c r="M43" s="79">
        <v>39</v>
      </c>
      <c r="N43" s="91">
        <f>SUM(B43:M43)</f>
        <v>171</v>
      </c>
    </row>
    <row r="44" spans="1:14" s="85" customFormat="1" ht="10.5" customHeight="1">
      <c r="A44" s="80" t="s">
        <v>13</v>
      </c>
      <c r="B44" s="83">
        <f aca="true" t="shared" si="26" ref="B44:M44">B43/B26*100</f>
        <v>1.7931034482758619</v>
      </c>
      <c r="C44" s="83">
        <f t="shared" si="26"/>
        <v>2.843601895734597</v>
      </c>
      <c r="D44" s="83">
        <f t="shared" si="26"/>
        <v>1.7130620985010707</v>
      </c>
      <c r="E44" s="83">
        <f t="shared" si="26"/>
        <v>3.8461538461538463</v>
      </c>
      <c r="F44" s="83">
        <f t="shared" si="26"/>
        <v>4.333333333333334</v>
      </c>
      <c r="G44" s="83">
        <f t="shared" si="26"/>
        <v>1.7738359201773837</v>
      </c>
      <c r="H44" s="83">
        <f t="shared" si="26"/>
        <v>2.376237623762376</v>
      </c>
      <c r="I44" s="83">
        <f t="shared" si="26"/>
        <v>2.336448598130841</v>
      </c>
      <c r="J44" s="83">
        <f t="shared" si="26"/>
        <v>1.8072289156626504</v>
      </c>
      <c r="K44" s="83">
        <f t="shared" si="26"/>
        <v>3.414634146341464</v>
      </c>
      <c r="L44" s="83">
        <f t="shared" si="26"/>
        <v>2.736842105263158</v>
      </c>
      <c r="M44" s="83">
        <f t="shared" si="26"/>
        <v>5.124835742444152</v>
      </c>
      <c r="N44" s="92">
        <f>N43/N26*100</f>
        <v>2.857142857142857</v>
      </c>
    </row>
    <row r="45" spans="1:14" s="70" customFormat="1" ht="12">
      <c r="A45" s="76" t="s">
        <v>102</v>
      </c>
      <c r="B45" s="79">
        <v>528</v>
      </c>
      <c r="C45" s="79">
        <v>266</v>
      </c>
      <c r="D45" s="79">
        <v>280</v>
      </c>
      <c r="E45" s="79">
        <v>207</v>
      </c>
      <c r="F45" s="79">
        <v>182</v>
      </c>
      <c r="G45" s="79">
        <v>311</v>
      </c>
      <c r="H45" s="79">
        <v>299</v>
      </c>
      <c r="I45" s="79">
        <v>260</v>
      </c>
      <c r="J45" s="79">
        <v>321</v>
      </c>
      <c r="K45" s="79">
        <v>398</v>
      </c>
      <c r="L45" s="79">
        <v>306</v>
      </c>
      <c r="M45" s="79">
        <v>494</v>
      </c>
      <c r="N45" s="91">
        <f>SUM(B45:M45)</f>
        <v>3852</v>
      </c>
    </row>
    <row r="46" spans="1:14" s="85" customFormat="1" ht="12" thickBot="1">
      <c r="A46" s="86" t="s">
        <v>13</v>
      </c>
      <c r="B46" s="89">
        <f aca="true" t="shared" si="27" ref="B46:M46">B45/B26*100</f>
        <v>72.82758620689656</v>
      </c>
      <c r="C46" s="89">
        <f t="shared" si="27"/>
        <v>63.03317535545023</v>
      </c>
      <c r="D46" s="89">
        <f t="shared" si="27"/>
        <v>59.95717344753747</v>
      </c>
      <c r="E46" s="89">
        <f t="shared" si="27"/>
        <v>61.24260355029586</v>
      </c>
      <c r="F46" s="89">
        <f t="shared" si="27"/>
        <v>60.66666666666667</v>
      </c>
      <c r="G46" s="89">
        <f t="shared" si="27"/>
        <v>68.95787139689578</v>
      </c>
      <c r="H46" s="89">
        <f t="shared" si="27"/>
        <v>59.20792079207921</v>
      </c>
      <c r="I46" s="89">
        <f t="shared" si="27"/>
        <v>60.747663551401864</v>
      </c>
      <c r="J46" s="89">
        <f t="shared" si="27"/>
        <v>64.45783132530121</v>
      </c>
      <c r="K46" s="89">
        <f t="shared" si="27"/>
        <v>64.71544715447153</v>
      </c>
      <c r="L46" s="89">
        <f t="shared" si="27"/>
        <v>64.42105263157895</v>
      </c>
      <c r="M46" s="89">
        <f t="shared" si="27"/>
        <v>64.91458607095927</v>
      </c>
      <c r="N46" s="93">
        <f>N45/N26*100</f>
        <v>64.36090225563909</v>
      </c>
    </row>
    <row r="47" spans="1:14" s="70" customFormat="1" ht="12.75" thickBot="1">
      <c r="A47" s="62" t="s">
        <v>103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s="70" customFormat="1" ht="12.75" customHeight="1">
      <c r="A48" s="95" t="s">
        <v>18</v>
      </c>
      <c r="B48" s="96">
        <v>376</v>
      </c>
      <c r="C48" s="96">
        <v>361</v>
      </c>
      <c r="D48" s="96">
        <v>445</v>
      </c>
      <c r="E48" s="96">
        <v>717</v>
      </c>
      <c r="F48" s="96">
        <v>544</v>
      </c>
      <c r="G48" s="96">
        <v>687</v>
      </c>
      <c r="H48" s="96">
        <v>605</v>
      </c>
      <c r="I48" s="96">
        <v>436</v>
      </c>
      <c r="J48" s="96">
        <v>570</v>
      </c>
      <c r="K48" s="96">
        <v>543</v>
      </c>
      <c r="L48" s="96">
        <v>542</v>
      </c>
      <c r="M48" s="96">
        <v>495</v>
      </c>
      <c r="N48" s="97">
        <f>SUM(B48:M48)</f>
        <v>6321</v>
      </c>
    </row>
    <row r="49" spans="1:14" s="70" customFormat="1" ht="12.75" customHeight="1">
      <c r="A49" s="76" t="s">
        <v>104</v>
      </c>
      <c r="B49" s="98">
        <v>204</v>
      </c>
      <c r="C49" s="98">
        <v>192</v>
      </c>
      <c r="D49" s="98">
        <v>276</v>
      </c>
      <c r="E49" s="98">
        <v>449</v>
      </c>
      <c r="F49" s="98">
        <v>316</v>
      </c>
      <c r="G49" s="98">
        <v>339</v>
      </c>
      <c r="H49" s="98">
        <v>279</v>
      </c>
      <c r="I49" s="98">
        <v>176</v>
      </c>
      <c r="J49" s="98">
        <v>220</v>
      </c>
      <c r="K49" s="98">
        <v>216</v>
      </c>
      <c r="L49" s="98">
        <v>194</v>
      </c>
      <c r="M49" s="98">
        <v>178</v>
      </c>
      <c r="N49" s="91">
        <f>SUM(B49:M49)</f>
        <v>3039</v>
      </c>
    </row>
    <row r="50" spans="1:14" s="70" customFormat="1" ht="11.25" customHeight="1">
      <c r="A50" s="80" t="s">
        <v>20</v>
      </c>
      <c r="B50" s="99">
        <f aca="true" t="shared" si="28" ref="B50:M50">B49/B48*100</f>
        <v>54.25531914893617</v>
      </c>
      <c r="C50" s="99">
        <f t="shared" si="28"/>
        <v>53.18559556786704</v>
      </c>
      <c r="D50" s="99">
        <f t="shared" si="28"/>
        <v>62.022471910112365</v>
      </c>
      <c r="E50" s="99">
        <f t="shared" si="28"/>
        <v>62.62203626220363</v>
      </c>
      <c r="F50" s="99">
        <f t="shared" si="28"/>
        <v>58.08823529411765</v>
      </c>
      <c r="G50" s="99">
        <f t="shared" si="28"/>
        <v>49.34497816593886</v>
      </c>
      <c r="H50" s="99">
        <f t="shared" si="28"/>
        <v>46.11570247933884</v>
      </c>
      <c r="I50" s="99">
        <f t="shared" si="28"/>
        <v>40.36697247706422</v>
      </c>
      <c r="J50" s="99">
        <f t="shared" si="28"/>
        <v>38.59649122807017</v>
      </c>
      <c r="K50" s="99">
        <f t="shared" si="28"/>
        <v>39.77900552486188</v>
      </c>
      <c r="L50" s="99">
        <f t="shared" si="28"/>
        <v>35.79335793357934</v>
      </c>
      <c r="M50" s="99">
        <f t="shared" si="28"/>
        <v>35.95959595959596</v>
      </c>
      <c r="N50" s="92">
        <f>N49/N48*100</f>
        <v>48.07783578547698</v>
      </c>
    </row>
    <row r="51" spans="1:14" s="70" customFormat="1" ht="12.75" customHeight="1">
      <c r="A51" s="76" t="s">
        <v>105</v>
      </c>
      <c r="B51" s="98">
        <v>157</v>
      </c>
      <c r="C51" s="98">
        <v>177</v>
      </c>
      <c r="D51" s="98">
        <v>201</v>
      </c>
      <c r="E51" s="98">
        <v>253</v>
      </c>
      <c r="F51" s="98">
        <v>266</v>
      </c>
      <c r="G51" s="98">
        <v>212</v>
      </c>
      <c r="H51" s="98">
        <v>225</v>
      </c>
      <c r="I51" s="98">
        <v>160</v>
      </c>
      <c r="J51" s="98">
        <v>205</v>
      </c>
      <c r="K51" s="98">
        <v>196</v>
      </c>
      <c r="L51" s="98">
        <v>158</v>
      </c>
      <c r="M51" s="98">
        <v>116</v>
      </c>
      <c r="N51" s="91">
        <f>SUM(B51:M51)</f>
        <v>2326</v>
      </c>
    </row>
    <row r="52" spans="1:14" s="70" customFormat="1" ht="11.25" customHeight="1">
      <c r="A52" s="80" t="s">
        <v>20</v>
      </c>
      <c r="B52" s="99">
        <f aca="true" t="shared" si="29" ref="B52:M52">B51/B48*100</f>
        <v>41.755319148936174</v>
      </c>
      <c r="C52" s="99">
        <f t="shared" si="29"/>
        <v>49.03047091412742</v>
      </c>
      <c r="D52" s="99">
        <f t="shared" si="29"/>
        <v>45.1685393258427</v>
      </c>
      <c r="E52" s="99">
        <f t="shared" si="29"/>
        <v>35.28591352859135</v>
      </c>
      <c r="F52" s="99">
        <f t="shared" si="29"/>
        <v>48.89705882352941</v>
      </c>
      <c r="G52" s="99">
        <f t="shared" si="29"/>
        <v>30.858806404657933</v>
      </c>
      <c r="H52" s="99">
        <f t="shared" si="29"/>
        <v>37.1900826446281</v>
      </c>
      <c r="I52" s="99">
        <f t="shared" si="29"/>
        <v>36.69724770642202</v>
      </c>
      <c r="J52" s="99">
        <f t="shared" si="29"/>
        <v>35.96491228070175</v>
      </c>
      <c r="K52" s="99">
        <f t="shared" si="29"/>
        <v>36.095764272559855</v>
      </c>
      <c r="L52" s="99">
        <f t="shared" si="29"/>
        <v>29.15129151291513</v>
      </c>
      <c r="M52" s="99">
        <f t="shared" si="29"/>
        <v>23.434343434343436</v>
      </c>
      <c r="N52" s="92">
        <f>N51/N48*100</f>
        <v>36.79797500395507</v>
      </c>
    </row>
    <row r="53" spans="1:14" s="70" customFormat="1" ht="21.75" customHeight="1">
      <c r="A53" s="100" t="s">
        <v>106</v>
      </c>
      <c r="B53" s="98">
        <f aca="true" t="shared" si="30" ref="B53:G53">B49-B51</f>
        <v>47</v>
      </c>
      <c r="C53" s="98">
        <f t="shared" si="30"/>
        <v>15</v>
      </c>
      <c r="D53" s="98">
        <f t="shared" si="30"/>
        <v>75</v>
      </c>
      <c r="E53" s="98">
        <f t="shared" si="30"/>
        <v>196</v>
      </c>
      <c r="F53" s="98">
        <f t="shared" si="30"/>
        <v>50</v>
      </c>
      <c r="G53" s="98">
        <f t="shared" si="30"/>
        <v>127</v>
      </c>
      <c r="H53" s="98">
        <f aca="true" t="shared" si="31" ref="H53:M53">H49-H51</f>
        <v>54</v>
      </c>
      <c r="I53" s="98">
        <f t="shared" si="31"/>
        <v>16</v>
      </c>
      <c r="J53" s="98">
        <f t="shared" si="31"/>
        <v>15</v>
      </c>
      <c r="K53" s="98">
        <f t="shared" si="31"/>
        <v>20</v>
      </c>
      <c r="L53" s="98">
        <f t="shared" si="31"/>
        <v>36</v>
      </c>
      <c r="M53" s="98">
        <f t="shared" si="31"/>
        <v>62</v>
      </c>
      <c r="N53" s="91">
        <f>SUM(B53:M53)</f>
        <v>713</v>
      </c>
    </row>
    <row r="54" spans="1:14" s="85" customFormat="1" ht="11.25">
      <c r="A54" s="80" t="s">
        <v>20</v>
      </c>
      <c r="B54" s="99">
        <f aca="true" t="shared" si="32" ref="B54:M54">B53/B48*100</f>
        <v>12.5</v>
      </c>
      <c r="C54" s="99">
        <f t="shared" si="32"/>
        <v>4.1551246537396125</v>
      </c>
      <c r="D54" s="99">
        <f t="shared" si="32"/>
        <v>16.853932584269664</v>
      </c>
      <c r="E54" s="99">
        <f t="shared" si="32"/>
        <v>27.33612273361227</v>
      </c>
      <c r="F54" s="99">
        <f t="shared" si="32"/>
        <v>9.191176470588236</v>
      </c>
      <c r="G54" s="99">
        <f t="shared" si="32"/>
        <v>18.486171761280932</v>
      </c>
      <c r="H54" s="99">
        <f t="shared" si="32"/>
        <v>8.925619834710744</v>
      </c>
      <c r="I54" s="99">
        <f t="shared" si="32"/>
        <v>3.669724770642202</v>
      </c>
      <c r="J54" s="99">
        <f t="shared" si="32"/>
        <v>2.631578947368421</v>
      </c>
      <c r="K54" s="99">
        <f t="shared" si="32"/>
        <v>3.683241252302026</v>
      </c>
      <c r="L54" s="99">
        <f t="shared" si="32"/>
        <v>6.642066420664207</v>
      </c>
      <c r="M54" s="99">
        <f t="shared" si="32"/>
        <v>12.525252525252526</v>
      </c>
      <c r="N54" s="92">
        <f>N53/N48*100</f>
        <v>11.279860781521911</v>
      </c>
    </row>
    <row r="55" spans="1:14" s="70" customFormat="1" ht="12">
      <c r="A55" s="76" t="s">
        <v>66</v>
      </c>
      <c r="B55" s="98">
        <v>3</v>
      </c>
      <c r="C55" s="98">
        <v>3</v>
      </c>
      <c r="D55" s="98">
        <v>5</v>
      </c>
      <c r="E55" s="98">
        <v>5</v>
      </c>
      <c r="F55" s="98">
        <v>21</v>
      </c>
      <c r="G55" s="98">
        <v>0</v>
      </c>
      <c r="H55" s="98">
        <v>10</v>
      </c>
      <c r="I55" s="98">
        <v>0</v>
      </c>
      <c r="J55" s="98">
        <v>53</v>
      </c>
      <c r="K55" s="98">
        <v>27</v>
      </c>
      <c r="L55" s="98">
        <v>135</v>
      </c>
      <c r="M55" s="98">
        <v>88</v>
      </c>
      <c r="N55" s="91">
        <f>SUM(B55:M55)</f>
        <v>350</v>
      </c>
    </row>
    <row r="56" spans="1:14" s="85" customFormat="1" ht="9" customHeight="1">
      <c r="A56" s="80" t="s">
        <v>20</v>
      </c>
      <c r="B56" s="99">
        <f aca="true" t="shared" si="33" ref="B56:M56">B55/B48*100</f>
        <v>0.7978723404255319</v>
      </c>
      <c r="C56" s="99">
        <f t="shared" si="33"/>
        <v>0.8310249307479225</v>
      </c>
      <c r="D56" s="99">
        <f t="shared" si="33"/>
        <v>1.1235955056179776</v>
      </c>
      <c r="E56" s="99">
        <f t="shared" si="33"/>
        <v>0.697350069735007</v>
      </c>
      <c r="F56" s="99">
        <f t="shared" si="33"/>
        <v>3.860294117647059</v>
      </c>
      <c r="G56" s="99">
        <f t="shared" si="33"/>
        <v>0</v>
      </c>
      <c r="H56" s="99">
        <f t="shared" si="33"/>
        <v>1.6528925619834711</v>
      </c>
      <c r="I56" s="99">
        <f t="shared" si="33"/>
        <v>0</v>
      </c>
      <c r="J56" s="99">
        <f t="shared" si="33"/>
        <v>9.298245614035087</v>
      </c>
      <c r="K56" s="99">
        <f t="shared" si="33"/>
        <v>4.972375690607735</v>
      </c>
      <c r="L56" s="99">
        <f t="shared" si="33"/>
        <v>24.907749077490777</v>
      </c>
      <c r="M56" s="99">
        <f t="shared" si="33"/>
        <v>17.77777777777778</v>
      </c>
      <c r="N56" s="92">
        <f>N55/N48*100</f>
        <v>5.537098560354374</v>
      </c>
    </row>
    <row r="57" spans="1:14" s="85" customFormat="1" ht="12" customHeight="1">
      <c r="A57" s="76" t="s">
        <v>86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1</v>
      </c>
      <c r="L57" s="98">
        <v>11</v>
      </c>
      <c r="M57" s="98">
        <v>15</v>
      </c>
      <c r="N57" s="91">
        <f>SUM(B57:M57)</f>
        <v>27</v>
      </c>
    </row>
    <row r="58" spans="1:14" s="85" customFormat="1" ht="9" customHeight="1">
      <c r="A58" s="80" t="s">
        <v>20</v>
      </c>
      <c r="B58" s="99">
        <f aca="true" t="shared" si="34" ref="B58:N58">B57/B48*100</f>
        <v>0</v>
      </c>
      <c r="C58" s="99">
        <f t="shared" si="34"/>
        <v>0</v>
      </c>
      <c r="D58" s="99">
        <f t="shared" si="34"/>
        <v>0</v>
      </c>
      <c r="E58" s="99">
        <f t="shared" si="34"/>
        <v>0</v>
      </c>
      <c r="F58" s="99">
        <f t="shared" si="34"/>
        <v>0</v>
      </c>
      <c r="G58" s="99">
        <f t="shared" si="34"/>
        <v>0</v>
      </c>
      <c r="H58" s="99">
        <f t="shared" si="34"/>
        <v>0</v>
      </c>
      <c r="I58" s="99">
        <f t="shared" si="34"/>
        <v>0</v>
      </c>
      <c r="J58" s="99">
        <f t="shared" si="34"/>
        <v>0</v>
      </c>
      <c r="K58" s="99">
        <f t="shared" si="34"/>
        <v>0.1841620626151013</v>
      </c>
      <c r="L58" s="99">
        <f t="shared" si="34"/>
        <v>2.029520295202952</v>
      </c>
      <c r="M58" s="99">
        <f t="shared" si="34"/>
        <v>3.0303030303030303</v>
      </c>
      <c r="N58" s="92">
        <f t="shared" si="34"/>
        <v>0.42714760322733747</v>
      </c>
    </row>
    <row r="59" spans="1:14" s="70" customFormat="1" ht="12">
      <c r="A59" s="76" t="s">
        <v>67</v>
      </c>
      <c r="B59" s="98">
        <v>12</v>
      </c>
      <c r="C59" s="98">
        <v>5</v>
      </c>
      <c r="D59" s="98">
        <v>18</v>
      </c>
      <c r="E59" s="98">
        <v>16</v>
      </c>
      <c r="F59" s="98">
        <v>13</v>
      </c>
      <c r="G59" s="98">
        <v>29</v>
      </c>
      <c r="H59" s="98">
        <v>4</v>
      </c>
      <c r="I59" s="98">
        <v>42</v>
      </c>
      <c r="J59" s="98">
        <v>34</v>
      </c>
      <c r="K59" s="98">
        <v>46</v>
      </c>
      <c r="L59" s="98">
        <v>27</v>
      </c>
      <c r="M59" s="98">
        <v>21</v>
      </c>
      <c r="N59" s="91">
        <f>SUM(B59:M59)</f>
        <v>267</v>
      </c>
    </row>
    <row r="60" spans="1:14" s="85" customFormat="1" ht="9.75" customHeight="1">
      <c r="A60" s="80" t="s">
        <v>20</v>
      </c>
      <c r="B60" s="99">
        <f aca="true" t="shared" si="35" ref="B60:M60">B59/B48*100</f>
        <v>3.1914893617021276</v>
      </c>
      <c r="C60" s="99">
        <f t="shared" si="35"/>
        <v>1.3850415512465373</v>
      </c>
      <c r="D60" s="99">
        <f t="shared" si="35"/>
        <v>4.044943820224719</v>
      </c>
      <c r="E60" s="99">
        <f t="shared" si="35"/>
        <v>2.2315202231520224</v>
      </c>
      <c r="F60" s="99">
        <f t="shared" si="35"/>
        <v>2.389705882352941</v>
      </c>
      <c r="G60" s="99">
        <f t="shared" si="35"/>
        <v>4.2212518195050945</v>
      </c>
      <c r="H60" s="99">
        <f t="shared" si="35"/>
        <v>0.6611570247933884</v>
      </c>
      <c r="I60" s="99">
        <f t="shared" si="35"/>
        <v>9.63302752293578</v>
      </c>
      <c r="J60" s="99">
        <f t="shared" si="35"/>
        <v>5.964912280701754</v>
      </c>
      <c r="K60" s="99">
        <f t="shared" si="35"/>
        <v>8.47145488029466</v>
      </c>
      <c r="L60" s="99">
        <f t="shared" si="35"/>
        <v>4.981549815498155</v>
      </c>
      <c r="M60" s="99">
        <f t="shared" si="35"/>
        <v>4.242424242424243</v>
      </c>
      <c r="N60" s="92">
        <f>N59/N48*100</f>
        <v>4.224015187470337</v>
      </c>
    </row>
    <row r="61" spans="1:20" s="70" customFormat="1" ht="12">
      <c r="A61" s="76" t="s">
        <v>107</v>
      </c>
      <c r="B61" s="98">
        <v>99</v>
      </c>
      <c r="C61" s="98">
        <v>112</v>
      </c>
      <c r="D61" s="98">
        <v>109</v>
      </c>
      <c r="E61" s="98">
        <v>160</v>
      </c>
      <c r="F61" s="98">
        <v>143</v>
      </c>
      <c r="G61" s="98">
        <v>207</v>
      </c>
      <c r="H61" s="98">
        <v>214</v>
      </c>
      <c r="I61" s="98">
        <v>149</v>
      </c>
      <c r="J61" s="98">
        <v>171</v>
      </c>
      <c r="K61" s="98">
        <v>167</v>
      </c>
      <c r="L61" s="98">
        <v>115</v>
      </c>
      <c r="M61" s="98">
        <v>136</v>
      </c>
      <c r="N61" s="91">
        <f>SUM(B61:M61)</f>
        <v>1782</v>
      </c>
      <c r="O61" s="101"/>
      <c r="P61" s="75"/>
      <c r="Q61" s="75"/>
      <c r="R61" s="75"/>
      <c r="S61" s="75"/>
      <c r="T61" s="75"/>
    </row>
    <row r="62" spans="1:14" s="85" customFormat="1" ht="11.25">
      <c r="A62" s="80" t="s">
        <v>20</v>
      </c>
      <c r="B62" s="99">
        <f aca="true" t="shared" si="36" ref="B62:M62">B61/B48*100</f>
        <v>26.329787234042552</v>
      </c>
      <c r="C62" s="99">
        <f t="shared" si="36"/>
        <v>31.024930747922436</v>
      </c>
      <c r="D62" s="99">
        <f t="shared" si="36"/>
        <v>24.49438202247191</v>
      </c>
      <c r="E62" s="99">
        <f t="shared" si="36"/>
        <v>22.315202231520225</v>
      </c>
      <c r="F62" s="99">
        <f t="shared" si="36"/>
        <v>26.286764705882355</v>
      </c>
      <c r="G62" s="99">
        <f t="shared" si="36"/>
        <v>30.131004366812224</v>
      </c>
      <c r="H62" s="99">
        <f t="shared" si="36"/>
        <v>35.37190082644628</v>
      </c>
      <c r="I62" s="99">
        <f t="shared" si="36"/>
        <v>34.174311926605505</v>
      </c>
      <c r="J62" s="99">
        <f t="shared" si="36"/>
        <v>30</v>
      </c>
      <c r="K62" s="99">
        <f t="shared" si="36"/>
        <v>30.755064456721914</v>
      </c>
      <c r="L62" s="99">
        <f t="shared" si="36"/>
        <v>21.217712177121772</v>
      </c>
      <c r="M62" s="99">
        <f t="shared" si="36"/>
        <v>27.474747474747474</v>
      </c>
      <c r="N62" s="92">
        <f>N61/N48*100</f>
        <v>28.191741813004274</v>
      </c>
    </row>
    <row r="63" spans="1:14" s="70" customFormat="1" ht="12">
      <c r="A63" s="76" t="s">
        <v>108</v>
      </c>
      <c r="B63" s="98">
        <v>37</v>
      </c>
      <c r="C63" s="98">
        <v>29</v>
      </c>
      <c r="D63" s="98">
        <v>27</v>
      </c>
      <c r="E63" s="98">
        <v>44</v>
      </c>
      <c r="F63" s="98">
        <v>30</v>
      </c>
      <c r="G63" s="98">
        <v>61</v>
      </c>
      <c r="H63" s="98">
        <v>55</v>
      </c>
      <c r="I63" s="98">
        <v>43</v>
      </c>
      <c r="J63" s="98">
        <v>43</v>
      </c>
      <c r="K63" s="98">
        <v>38</v>
      </c>
      <c r="L63" s="98">
        <v>35</v>
      </c>
      <c r="M63" s="98">
        <v>35</v>
      </c>
      <c r="N63" s="91">
        <f>SUM(B63:M63)</f>
        <v>477</v>
      </c>
    </row>
    <row r="64" spans="1:14" s="85" customFormat="1" ht="9" customHeight="1">
      <c r="A64" s="80" t="s">
        <v>20</v>
      </c>
      <c r="B64" s="99">
        <f aca="true" t="shared" si="37" ref="B64:M64">B63/B48*100</f>
        <v>9.840425531914894</v>
      </c>
      <c r="C64" s="99">
        <f t="shared" si="37"/>
        <v>8.033240997229916</v>
      </c>
      <c r="D64" s="99">
        <f t="shared" si="37"/>
        <v>6.067415730337078</v>
      </c>
      <c r="E64" s="99">
        <f t="shared" si="37"/>
        <v>6.136680613668061</v>
      </c>
      <c r="F64" s="99">
        <f t="shared" si="37"/>
        <v>5.514705882352941</v>
      </c>
      <c r="G64" s="99">
        <f t="shared" si="37"/>
        <v>8.879184861717611</v>
      </c>
      <c r="H64" s="99">
        <f t="shared" si="37"/>
        <v>9.090909090909092</v>
      </c>
      <c r="I64" s="99">
        <f t="shared" si="37"/>
        <v>9.862385321100918</v>
      </c>
      <c r="J64" s="99">
        <f t="shared" si="37"/>
        <v>7.5438596491228065</v>
      </c>
      <c r="K64" s="99">
        <f t="shared" si="37"/>
        <v>6.998158379373849</v>
      </c>
      <c r="L64" s="99">
        <f t="shared" si="37"/>
        <v>6.4575645756457565</v>
      </c>
      <c r="M64" s="99">
        <f t="shared" si="37"/>
        <v>7.07070707070707</v>
      </c>
      <c r="N64" s="92">
        <f>N63/N48*100</f>
        <v>7.546274323682961</v>
      </c>
    </row>
    <row r="65" spans="1:14" s="70" customFormat="1" ht="11.25" customHeight="1">
      <c r="A65" s="76" t="s">
        <v>109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10</v>
      </c>
      <c r="K65" s="98">
        <v>4</v>
      </c>
      <c r="L65" s="98">
        <v>1</v>
      </c>
      <c r="M65" s="98">
        <v>2</v>
      </c>
      <c r="N65" s="91">
        <f>SUM(B65:M65)</f>
        <v>17</v>
      </c>
    </row>
    <row r="66" spans="1:14" s="85" customFormat="1" ht="9.75" customHeight="1">
      <c r="A66" s="80" t="s">
        <v>20</v>
      </c>
      <c r="B66" s="99">
        <f aca="true" t="shared" si="38" ref="B66:M66">B65/B48*100</f>
        <v>0</v>
      </c>
      <c r="C66" s="99">
        <f t="shared" si="38"/>
        <v>0</v>
      </c>
      <c r="D66" s="99">
        <f t="shared" si="38"/>
        <v>0</v>
      </c>
      <c r="E66" s="99">
        <f t="shared" si="38"/>
        <v>0</v>
      </c>
      <c r="F66" s="99">
        <f t="shared" si="38"/>
        <v>0</v>
      </c>
      <c r="G66" s="99">
        <f t="shared" si="38"/>
        <v>0</v>
      </c>
      <c r="H66" s="99">
        <f t="shared" si="38"/>
        <v>0</v>
      </c>
      <c r="I66" s="99">
        <f t="shared" si="38"/>
        <v>0</v>
      </c>
      <c r="J66" s="99">
        <f t="shared" si="38"/>
        <v>1.7543859649122806</v>
      </c>
      <c r="K66" s="99">
        <f t="shared" si="38"/>
        <v>0.7366482504604052</v>
      </c>
      <c r="L66" s="99">
        <f t="shared" si="38"/>
        <v>0.18450184501845018</v>
      </c>
      <c r="M66" s="99">
        <f t="shared" si="38"/>
        <v>0.40404040404040403</v>
      </c>
      <c r="N66" s="92">
        <f>N65/N48*100</f>
        <v>0.2689447872172125</v>
      </c>
    </row>
    <row r="67" spans="1:14" s="70" customFormat="1" ht="10.5" customHeight="1">
      <c r="A67" s="76" t="s">
        <v>110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1">
        <f>SUM(B67:M67)</f>
        <v>0</v>
      </c>
    </row>
    <row r="68" spans="1:14" s="85" customFormat="1" ht="10.5" customHeight="1">
      <c r="A68" s="80" t="s">
        <v>20</v>
      </c>
      <c r="B68" s="99">
        <f aca="true" t="shared" si="39" ref="B68:M68">B67/B48*100</f>
        <v>0</v>
      </c>
      <c r="C68" s="99">
        <f t="shared" si="39"/>
        <v>0</v>
      </c>
      <c r="D68" s="99">
        <f t="shared" si="39"/>
        <v>0</v>
      </c>
      <c r="E68" s="99">
        <f t="shared" si="39"/>
        <v>0</v>
      </c>
      <c r="F68" s="99">
        <f t="shared" si="39"/>
        <v>0</v>
      </c>
      <c r="G68" s="99">
        <f t="shared" si="39"/>
        <v>0</v>
      </c>
      <c r="H68" s="99">
        <f t="shared" si="39"/>
        <v>0</v>
      </c>
      <c r="I68" s="99">
        <f t="shared" si="39"/>
        <v>0</v>
      </c>
      <c r="J68" s="99">
        <f t="shared" si="39"/>
        <v>0</v>
      </c>
      <c r="K68" s="99">
        <f t="shared" si="39"/>
        <v>0</v>
      </c>
      <c r="L68" s="99">
        <f t="shared" si="39"/>
        <v>0</v>
      </c>
      <c r="M68" s="99">
        <f t="shared" si="39"/>
        <v>0</v>
      </c>
      <c r="N68" s="92">
        <f>N67/N48*100</f>
        <v>0</v>
      </c>
    </row>
    <row r="69" spans="1:14" s="70" customFormat="1" ht="12">
      <c r="A69" s="76" t="s">
        <v>111</v>
      </c>
      <c r="B69" s="98">
        <v>11</v>
      </c>
      <c r="C69" s="98">
        <v>11</v>
      </c>
      <c r="D69" s="98">
        <v>5</v>
      </c>
      <c r="E69" s="98">
        <v>17</v>
      </c>
      <c r="F69" s="98">
        <v>10</v>
      </c>
      <c r="G69" s="98">
        <v>14</v>
      </c>
      <c r="H69" s="98">
        <v>20</v>
      </c>
      <c r="I69" s="98">
        <v>12</v>
      </c>
      <c r="J69" s="98">
        <v>5</v>
      </c>
      <c r="K69" s="98">
        <v>5</v>
      </c>
      <c r="L69" s="98">
        <v>7</v>
      </c>
      <c r="M69" s="98">
        <v>7</v>
      </c>
      <c r="N69" s="91">
        <f>SUM(B69:M69)</f>
        <v>124</v>
      </c>
    </row>
    <row r="70" spans="1:14" s="85" customFormat="1" ht="9" customHeight="1">
      <c r="A70" s="80" t="s">
        <v>20</v>
      </c>
      <c r="B70" s="99">
        <f aca="true" t="shared" si="40" ref="B70:M70">B69/B48*100</f>
        <v>2.925531914893617</v>
      </c>
      <c r="C70" s="99">
        <f t="shared" si="40"/>
        <v>3.0470914127423825</v>
      </c>
      <c r="D70" s="99">
        <f t="shared" si="40"/>
        <v>1.1235955056179776</v>
      </c>
      <c r="E70" s="99">
        <f t="shared" si="40"/>
        <v>2.3709902370990235</v>
      </c>
      <c r="F70" s="99">
        <f t="shared" si="40"/>
        <v>1.8382352941176472</v>
      </c>
      <c r="G70" s="99">
        <f t="shared" si="40"/>
        <v>2.037845705967977</v>
      </c>
      <c r="H70" s="99">
        <f t="shared" si="40"/>
        <v>3.3057851239669422</v>
      </c>
      <c r="I70" s="99">
        <f t="shared" si="40"/>
        <v>2.7522935779816518</v>
      </c>
      <c r="J70" s="99">
        <f t="shared" si="40"/>
        <v>0.8771929824561403</v>
      </c>
      <c r="K70" s="99">
        <f t="shared" si="40"/>
        <v>0.9208103130755065</v>
      </c>
      <c r="L70" s="99">
        <f t="shared" si="40"/>
        <v>1.2915129151291513</v>
      </c>
      <c r="M70" s="99">
        <f t="shared" si="40"/>
        <v>1.4141414141414141</v>
      </c>
      <c r="N70" s="92">
        <f>N69/N48*100</f>
        <v>1.9617149185255498</v>
      </c>
    </row>
    <row r="71" spans="1:14" s="70" customFormat="1" ht="9.75" customHeight="1">
      <c r="A71" s="76" t="s">
        <v>112</v>
      </c>
      <c r="B71" s="79">
        <f aca="true" t="shared" si="41" ref="B71:L71">B48-B49-B55-B57-B59-B61-B63-B65-B67-B69</f>
        <v>10</v>
      </c>
      <c r="C71" s="79">
        <f t="shared" si="41"/>
        <v>9</v>
      </c>
      <c r="D71" s="79">
        <f t="shared" si="41"/>
        <v>5</v>
      </c>
      <c r="E71" s="79">
        <f t="shared" si="41"/>
        <v>26</v>
      </c>
      <c r="F71" s="79">
        <f t="shared" si="41"/>
        <v>11</v>
      </c>
      <c r="G71" s="79">
        <f t="shared" si="41"/>
        <v>37</v>
      </c>
      <c r="H71" s="79">
        <f t="shared" si="41"/>
        <v>23</v>
      </c>
      <c r="I71" s="79">
        <f t="shared" si="41"/>
        <v>14</v>
      </c>
      <c r="J71" s="79">
        <f t="shared" si="41"/>
        <v>34</v>
      </c>
      <c r="K71" s="79">
        <f t="shared" si="41"/>
        <v>39</v>
      </c>
      <c r="L71" s="79">
        <f t="shared" si="41"/>
        <v>17</v>
      </c>
      <c r="M71" s="79">
        <f>M48-M49-M55-M57-M59-M61-M63-M65-M67-M69</f>
        <v>13</v>
      </c>
      <c r="N71" s="91">
        <f>SUM(B71:M71)</f>
        <v>238</v>
      </c>
    </row>
    <row r="72" spans="1:14" s="85" customFormat="1" ht="10.5" customHeight="1" thickBot="1">
      <c r="A72" s="86" t="s">
        <v>20</v>
      </c>
      <c r="B72" s="102">
        <f aca="true" t="shared" si="42" ref="B72:M72">B71/B48*100</f>
        <v>2.6595744680851063</v>
      </c>
      <c r="C72" s="102">
        <f t="shared" si="42"/>
        <v>2.4930747922437675</v>
      </c>
      <c r="D72" s="102">
        <f t="shared" si="42"/>
        <v>1.1235955056179776</v>
      </c>
      <c r="E72" s="102">
        <f t="shared" si="42"/>
        <v>3.626220362622036</v>
      </c>
      <c r="F72" s="102">
        <f t="shared" si="42"/>
        <v>2.0220588235294117</v>
      </c>
      <c r="G72" s="102">
        <f t="shared" si="42"/>
        <v>5.385735080058224</v>
      </c>
      <c r="H72" s="102">
        <f t="shared" si="42"/>
        <v>3.8016528925619832</v>
      </c>
      <c r="I72" s="102">
        <f t="shared" si="42"/>
        <v>3.211009174311927</v>
      </c>
      <c r="J72" s="102">
        <f t="shared" si="42"/>
        <v>5.964912280701754</v>
      </c>
      <c r="K72" s="102">
        <f t="shared" si="42"/>
        <v>7.18232044198895</v>
      </c>
      <c r="L72" s="102">
        <f t="shared" si="42"/>
        <v>3.136531365313653</v>
      </c>
      <c r="M72" s="102">
        <f t="shared" si="42"/>
        <v>2.6262626262626263</v>
      </c>
      <c r="N72" s="93">
        <f>N71/N48*100</f>
        <v>3.7652270210409746</v>
      </c>
    </row>
  </sheetData>
  <printOptions/>
  <pageMargins left="0.73" right="0.13" top="0.25" bottom="0.2" header="0.25" footer="0.2"/>
  <pageSetup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N78"/>
  <sheetViews>
    <sheetView showGridLines="0" workbookViewId="0" topLeftCell="A1">
      <selection activeCell="N4" sqref="N4"/>
    </sheetView>
  </sheetViews>
  <sheetFormatPr defaultColWidth="9.00390625" defaultRowHeight="12.75"/>
  <cols>
    <col min="1" max="1" width="18.00390625" style="45" customWidth="1"/>
    <col min="2" max="14" width="5.75390625" style="45" customWidth="1"/>
  </cols>
  <sheetData>
    <row r="1" spans="1:14" s="5" customFormat="1" ht="12" customHeight="1" thickBot="1">
      <c r="A1" s="13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574</v>
      </c>
      <c r="C3" s="20">
        <v>624</v>
      </c>
      <c r="D3" s="21">
        <v>619</v>
      </c>
      <c r="E3" s="21">
        <v>626</v>
      </c>
      <c r="F3" s="21">
        <v>559</v>
      </c>
      <c r="G3" s="21">
        <v>532</v>
      </c>
      <c r="H3" s="21">
        <v>523</v>
      </c>
      <c r="I3" s="21">
        <v>506</v>
      </c>
      <c r="J3" s="21">
        <v>493</v>
      </c>
      <c r="K3" s="21">
        <v>484</v>
      </c>
      <c r="L3" s="21">
        <v>487</v>
      </c>
      <c r="M3" s="21">
        <v>502</v>
      </c>
      <c r="N3" s="21">
        <v>519</v>
      </c>
    </row>
    <row r="4" spans="1:14" s="5" customFormat="1" ht="10.5" customHeight="1" thickTop="1">
      <c r="A4" s="22" t="s">
        <v>3</v>
      </c>
      <c r="B4" s="23">
        <v>331</v>
      </c>
      <c r="C4" s="24">
        <v>334</v>
      </c>
      <c r="D4" s="25">
        <v>338</v>
      </c>
      <c r="E4" s="25">
        <v>342</v>
      </c>
      <c r="F4" s="25">
        <v>316</v>
      </c>
      <c r="G4" s="25">
        <v>310</v>
      </c>
      <c r="H4" s="25">
        <v>326</v>
      </c>
      <c r="I4" s="25">
        <v>318</v>
      </c>
      <c r="J4" s="25">
        <v>319</v>
      </c>
      <c r="K4" s="25">
        <v>307</v>
      </c>
      <c r="L4" s="25">
        <v>314</v>
      </c>
      <c r="M4" s="25">
        <v>312</v>
      </c>
      <c r="N4" s="25">
        <v>313</v>
      </c>
    </row>
    <row r="5" spans="1:14" s="8" customFormat="1" ht="10.5" customHeight="1">
      <c r="A5" s="26" t="s">
        <v>4</v>
      </c>
      <c r="B5" s="27">
        <f aca="true" t="shared" si="0" ref="B5:N5">B4/B3*100</f>
        <v>57.66550522648084</v>
      </c>
      <c r="C5" s="28">
        <f t="shared" si="0"/>
        <v>53.52564102564102</v>
      </c>
      <c r="D5" s="29">
        <f t="shared" si="0"/>
        <v>54.60420032310178</v>
      </c>
      <c r="E5" s="29">
        <f t="shared" si="0"/>
        <v>54.632587859424916</v>
      </c>
      <c r="F5" s="29">
        <f t="shared" si="0"/>
        <v>56.529516994633276</v>
      </c>
      <c r="G5" s="29">
        <f t="shared" si="0"/>
        <v>58.27067669172933</v>
      </c>
      <c r="H5" s="29">
        <f t="shared" si="0"/>
        <v>62.33269598470363</v>
      </c>
      <c r="I5" s="29">
        <f t="shared" si="0"/>
        <v>62.845849802371546</v>
      </c>
      <c r="J5" s="29">
        <f t="shared" si="0"/>
        <v>64.70588235294117</v>
      </c>
      <c r="K5" s="29">
        <f t="shared" si="0"/>
        <v>63.42975206611571</v>
      </c>
      <c r="L5" s="29">
        <f t="shared" si="0"/>
        <v>64.47638603696099</v>
      </c>
      <c r="M5" s="29">
        <f t="shared" si="0"/>
        <v>62.15139442231076</v>
      </c>
      <c r="N5" s="29">
        <f t="shared" si="0"/>
        <v>60.308285163776496</v>
      </c>
    </row>
    <row r="6" spans="1:14" s="5" customFormat="1" ht="12" customHeight="1">
      <c r="A6" s="30" t="s">
        <v>61</v>
      </c>
      <c r="B6" s="23">
        <v>447</v>
      </c>
      <c r="C6" s="24">
        <v>487</v>
      </c>
      <c r="D6" s="25">
        <v>483</v>
      </c>
      <c r="E6" s="25">
        <v>487</v>
      </c>
      <c r="F6" s="25">
        <v>440</v>
      </c>
      <c r="G6" s="25">
        <v>423</v>
      </c>
      <c r="H6" s="25">
        <v>406</v>
      </c>
      <c r="I6" s="25">
        <v>389</v>
      </c>
      <c r="J6" s="25">
        <v>386</v>
      </c>
      <c r="K6" s="25">
        <v>374</v>
      </c>
      <c r="L6" s="25">
        <v>380</v>
      </c>
      <c r="M6" s="25">
        <v>404</v>
      </c>
      <c r="N6" s="25">
        <v>413</v>
      </c>
    </row>
    <row r="7" spans="1:14" s="8" customFormat="1" ht="10.5" customHeight="1">
      <c r="A7" s="26" t="s">
        <v>4</v>
      </c>
      <c r="B7" s="27">
        <f aca="true" t="shared" si="1" ref="B7:N7">B6/B3*100</f>
        <v>77.87456445993031</v>
      </c>
      <c r="C7" s="28">
        <f t="shared" si="1"/>
        <v>78.0448717948718</v>
      </c>
      <c r="D7" s="29">
        <f t="shared" si="1"/>
        <v>78.02907915993538</v>
      </c>
      <c r="E7" s="29">
        <f t="shared" si="1"/>
        <v>77.79552715654951</v>
      </c>
      <c r="F7" s="29">
        <f t="shared" si="1"/>
        <v>78.71198568872988</v>
      </c>
      <c r="G7" s="29">
        <f t="shared" si="1"/>
        <v>79.51127819548873</v>
      </c>
      <c r="H7" s="29">
        <f t="shared" si="1"/>
        <v>77.62906309751433</v>
      </c>
      <c r="I7" s="29">
        <f t="shared" si="1"/>
        <v>76.87747035573122</v>
      </c>
      <c r="J7" s="29">
        <f t="shared" si="1"/>
        <v>78.29614604462475</v>
      </c>
      <c r="K7" s="29">
        <f t="shared" si="1"/>
        <v>77.27272727272727</v>
      </c>
      <c r="L7" s="29">
        <f t="shared" si="1"/>
        <v>78.02874743326488</v>
      </c>
      <c r="M7" s="29">
        <f t="shared" si="1"/>
        <v>80.47808764940238</v>
      </c>
      <c r="N7" s="29">
        <f t="shared" si="1"/>
        <v>79.57610789980733</v>
      </c>
    </row>
    <row r="8" spans="1:14" s="5" customFormat="1" ht="12" customHeight="1">
      <c r="A8" s="30" t="s">
        <v>5</v>
      </c>
      <c r="B8" s="23">
        <v>61</v>
      </c>
      <c r="C8" s="24">
        <v>62</v>
      </c>
      <c r="D8" s="25">
        <v>61</v>
      </c>
      <c r="E8" s="25">
        <v>56</v>
      </c>
      <c r="F8" s="25">
        <v>54</v>
      </c>
      <c r="G8" s="25">
        <v>55</v>
      </c>
      <c r="H8" s="25">
        <v>55</v>
      </c>
      <c r="I8" s="25">
        <v>53</v>
      </c>
      <c r="J8" s="25">
        <v>53</v>
      </c>
      <c r="K8" s="25">
        <v>45</v>
      </c>
      <c r="L8" s="25">
        <v>46</v>
      </c>
      <c r="M8" s="25">
        <v>43</v>
      </c>
      <c r="N8" s="25">
        <v>43</v>
      </c>
    </row>
    <row r="9" spans="1:14" s="8" customFormat="1" ht="10.5" customHeight="1">
      <c r="A9" s="26" t="s">
        <v>4</v>
      </c>
      <c r="B9" s="27">
        <f aca="true" t="shared" si="2" ref="B9:N9">B8/B3*100</f>
        <v>10.627177700348431</v>
      </c>
      <c r="C9" s="28">
        <f t="shared" si="2"/>
        <v>9.935897435897436</v>
      </c>
      <c r="D9" s="29">
        <f t="shared" si="2"/>
        <v>9.8546042003231</v>
      </c>
      <c r="E9" s="29">
        <f t="shared" si="2"/>
        <v>8.945686900958465</v>
      </c>
      <c r="F9" s="29">
        <f t="shared" si="2"/>
        <v>9.66010733452594</v>
      </c>
      <c r="G9" s="29">
        <f t="shared" si="2"/>
        <v>10.338345864661653</v>
      </c>
      <c r="H9" s="29">
        <f t="shared" si="2"/>
        <v>10.51625239005736</v>
      </c>
      <c r="I9" s="29">
        <f t="shared" si="2"/>
        <v>10.474308300395258</v>
      </c>
      <c r="J9" s="29">
        <f t="shared" si="2"/>
        <v>10.75050709939148</v>
      </c>
      <c r="K9" s="29">
        <f t="shared" si="2"/>
        <v>9.297520661157025</v>
      </c>
      <c r="L9" s="29">
        <f t="shared" si="2"/>
        <v>9.44558521560575</v>
      </c>
      <c r="M9" s="29">
        <f t="shared" si="2"/>
        <v>8.565737051792828</v>
      </c>
      <c r="N9" s="29">
        <f t="shared" si="2"/>
        <v>8.285163776493256</v>
      </c>
    </row>
    <row r="10" spans="1:14" s="5" customFormat="1" ht="12" customHeight="1">
      <c r="A10" s="30" t="s">
        <v>6</v>
      </c>
      <c r="B10" s="57">
        <f aca="true" t="shared" si="3" ref="B10:G10">B3-B6</f>
        <v>127</v>
      </c>
      <c r="C10" s="24">
        <f t="shared" si="3"/>
        <v>137</v>
      </c>
      <c r="D10" s="25">
        <f t="shared" si="3"/>
        <v>136</v>
      </c>
      <c r="E10" s="25">
        <f t="shared" si="3"/>
        <v>139</v>
      </c>
      <c r="F10" s="25">
        <f t="shared" si="3"/>
        <v>119</v>
      </c>
      <c r="G10" s="25">
        <f t="shared" si="3"/>
        <v>109</v>
      </c>
      <c r="H10" s="25">
        <f aca="true" t="shared" si="4" ref="H10:M10">H3-H6</f>
        <v>117</v>
      </c>
      <c r="I10" s="25">
        <f t="shared" si="4"/>
        <v>117</v>
      </c>
      <c r="J10" s="25">
        <f t="shared" si="4"/>
        <v>107</v>
      </c>
      <c r="K10" s="25">
        <f t="shared" si="4"/>
        <v>110</v>
      </c>
      <c r="L10" s="25">
        <f t="shared" si="4"/>
        <v>107</v>
      </c>
      <c r="M10" s="25">
        <f t="shared" si="4"/>
        <v>98</v>
      </c>
      <c r="N10" s="25">
        <f>N3-N6</f>
        <v>106</v>
      </c>
    </row>
    <row r="11" spans="1:14" s="8" customFormat="1" ht="10.5" customHeight="1">
      <c r="A11" s="26" t="s">
        <v>4</v>
      </c>
      <c r="B11" s="27">
        <f aca="true" t="shared" si="5" ref="B11:N11">B10/B3*100</f>
        <v>22.125435540069684</v>
      </c>
      <c r="C11" s="28">
        <f t="shared" si="5"/>
        <v>21.955128205128204</v>
      </c>
      <c r="D11" s="29">
        <f t="shared" si="5"/>
        <v>21.97092084006462</v>
      </c>
      <c r="E11" s="29">
        <f t="shared" si="5"/>
        <v>22.20447284345048</v>
      </c>
      <c r="F11" s="29">
        <f t="shared" si="5"/>
        <v>21.288014311270125</v>
      </c>
      <c r="G11" s="29">
        <f t="shared" si="5"/>
        <v>20.48872180451128</v>
      </c>
      <c r="H11" s="29">
        <f t="shared" si="5"/>
        <v>22.37093690248566</v>
      </c>
      <c r="I11" s="29">
        <f t="shared" si="5"/>
        <v>23.122529644268774</v>
      </c>
      <c r="J11" s="29">
        <f t="shared" si="5"/>
        <v>21.703853955375255</v>
      </c>
      <c r="K11" s="29">
        <f t="shared" si="5"/>
        <v>22.727272727272727</v>
      </c>
      <c r="L11" s="29">
        <f t="shared" si="5"/>
        <v>21.971252566735114</v>
      </c>
      <c r="M11" s="29">
        <f t="shared" si="5"/>
        <v>19.52191235059761</v>
      </c>
      <c r="N11" s="29">
        <f t="shared" si="5"/>
        <v>20.423892100192678</v>
      </c>
    </row>
    <row r="12" spans="1:14" s="5" customFormat="1" ht="12" customHeight="1">
      <c r="A12" s="30" t="s">
        <v>7</v>
      </c>
      <c r="B12" s="23">
        <v>77</v>
      </c>
      <c r="C12" s="24">
        <v>89</v>
      </c>
      <c r="D12" s="25">
        <v>95</v>
      </c>
      <c r="E12" s="25">
        <v>95</v>
      </c>
      <c r="F12" s="25">
        <v>76</v>
      </c>
      <c r="G12" s="25">
        <v>70</v>
      </c>
      <c r="H12" s="25">
        <v>68</v>
      </c>
      <c r="I12" s="25">
        <v>54</v>
      </c>
      <c r="J12" s="25">
        <v>53</v>
      </c>
      <c r="K12" s="25">
        <v>44</v>
      </c>
      <c r="L12" s="25">
        <v>60</v>
      </c>
      <c r="M12" s="25">
        <v>74</v>
      </c>
      <c r="N12" s="25">
        <v>82</v>
      </c>
    </row>
    <row r="13" spans="1:14" s="8" customFormat="1" ht="10.5" customHeight="1">
      <c r="A13" s="26" t="s">
        <v>4</v>
      </c>
      <c r="B13" s="27">
        <f aca="true" t="shared" si="6" ref="B13:N13">B12/B3*100</f>
        <v>13.414634146341465</v>
      </c>
      <c r="C13" s="28">
        <f t="shared" si="6"/>
        <v>14.262820512820513</v>
      </c>
      <c r="D13" s="29">
        <f t="shared" si="6"/>
        <v>15.347334410339256</v>
      </c>
      <c r="E13" s="29">
        <f t="shared" si="6"/>
        <v>15.175718849840255</v>
      </c>
      <c r="F13" s="29">
        <f t="shared" si="6"/>
        <v>13.595706618962433</v>
      </c>
      <c r="G13" s="29">
        <f t="shared" si="6"/>
        <v>13.157894736842104</v>
      </c>
      <c r="H13" s="29">
        <f t="shared" si="6"/>
        <v>13.001912045889103</v>
      </c>
      <c r="I13" s="29">
        <f t="shared" si="6"/>
        <v>10.67193675889328</v>
      </c>
      <c r="J13" s="29">
        <f t="shared" si="6"/>
        <v>10.75050709939148</v>
      </c>
      <c r="K13" s="29">
        <f t="shared" si="6"/>
        <v>9.090909090909092</v>
      </c>
      <c r="L13" s="29">
        <f t="shared" si="6"/>
        <v>12.320328542094455</v>
      </c>
      <c r="M13" s="29">
        <f t="shared" si="6"/>
        <v>14.741035856573706</v>
      </c>
      <c r="N13" s="29">
        <f t="shared" si="6"/>
        <v>15.79961464354528</v>
      </c>
    </row>
    <row r="14" spans="1:14" s="5" customFormat="1" ht="12" customHeight="1">
      <c r="A14" s="30" t="s">
        <v>8</v>
      </c>
      <c r="B14" s="23">
        <f aca="true" t="shared" si="7" ref="B14:H14">B3-B12</f>
        <v>497</v>
      </c>
      <c r="C14" s="24">
        <f t="shared" si="7"/>
        <v>535</v>
      </c>
      <c r="D14" s="25">
        <f t="shared" si="7"/>
        <v>524</v>
      </c>
      <c r="E14" s="25">
        <f t="shared" si="7"/>
        <v>531</v>
      </c>
      <c r="F14" s="25">
        <f t="shared" si="7"/>
        <v>483</v>
      </c>
      <c r="G14" s="25">
        <f t="shared" si="7"/>
        <v>462</v>
      </c>
      <c r="H14" s="25">
        <f t="shared" si="7"/>
        <v>455</v>
      </c>
      <c r="I14" s="25">
        <f aca="true" t="shared" si="8" ref="I14:N14">I3-I12</f>
        <v>452</v>
      </c>
      <c r="J14" s="25">
        <f t="shared" si="8"/>
        <v>440</v>
      </c>
      <c r="K14" s="25">
        <f t="shared" si="8"/>
        <v>440</v>
      </c>
      <c r="L14" s="25">
        <f t="shared" si="8"/>
        <v>427</v>
      </c>
      <c r="M14" s="25">
        <f t="shared" si="8"/>
        <v>428</v>
      </c>
      <c r="N14" s="25">
        <f t="shared" si="8"/>
        <v>437</v>
      </c>
    </row>
    <row r="15" spans="1:14" s="8" customFormat="1" ht="10.5" customHeight="1">
      <c r="A15" s="26" t="s">
        <v>4</v>
      </c>
      <c r="B15" s="27">
        <f aca="true" t="shared" si="9" ref="B15:N15">B14/B3*100</f>
        <v>86.58536585365853</v>
      </c>
      <c r="C15" s="28">
        <f t="shared" si="9"/>
        <v>85.73717948717949</v>
      </c>
      <c r="D15" s="29">
        <f t="shared" si="9"/>
        <v>84.65266558966074</v>
      </c>
      <c r="E15" s="29">
        <f t="shared" si="9"/>
        <v>84.82428115015975</v>
      </c>
      <c r="F15" s="29">
        <f t="shared" si="9"/>
        <v>86.40429338103756</v>
      </c>
      <c r="G15" s="29">
        <f t="shared" si="9"/>
        <v>86.8421052631579</v>
      </c>
      <c r="H15" s="29">
        <f t="shared" si="9"/>
        <v>86.9980879541109</v>
      </c>
      <c r="I15" s="29">
        <f t="shared" si="9"/>
        <v>89.32806324110672</v>
      </c>
      <c r="J15" s="29">
        <f t="shared" si="9"/>
        <v>89.24949290060852</v>
      </c>
      <c r="K15" s="29">
        <f t="shared" si="9"/>
        <v>90.9090909090909</v>
      </c>
      <c r="L15" s="29">
        <f t="shared" si="9"/>
        <v>87.67967145790554</v>
      </c>
      <c r="M15" s="29">
        <f t="shared" si="9"/>
        <v>85.2589641434263</v>
      </c>
      <c r="N15" s="29">
        <f t="shared" si="9"/>
        <v>84.20038535645472</v>
      </c>
    </row>
    <row r="16" spans="1:14" s="5" customFormat="1" ht="11.25" customHeight="1">
      <c r="A16" s="30" t="s">
        <v>71</v>
      </c>
      <c r="B16" s="23">
        <v>13</v>
      </c>
      <c r="C16" s="24">
        <v>15</v>
      </c>
      <c r="D16" s="25">
        <v>14</v>
      </c>
      <c r="E16" s="25">
        <v>16</v>
      </c>
      <c r="F16" s="25">
        <v>12</v>
      </c>
      <c r="G16" s="25">
        <v>11</v>
      </c>
      <c r="H16" s="25">
        <v>10</v>
      </c>
      <c r="I16" s="25">
        <v>11</v>
      </c>
      <c r="J16" s="25">
        <v>10</v>
      </c>
      <c r="K16" s="25">
        <v>10</v>
      </c>
      <c r="L16" s="25">
        <v>10</v>
      </c>
      <c r="M16" s="25">
        <v>10</v>
      </c>
      <c r="N16" s="25">
        <v>12</v>
      </c>
    </row>
    <row r="17" spans="1:14" s="8" customFormat="1" ht="10.5" customHeight="1">
      <c r="A17" s="26" t="s">
        <v>4</v>
      </c>
      <c r="B17" s="27">
        <f aca="true" t="shared" si="10" ref="B17:N17">B16/B3*100</f>
        <v>2.264808362369338</v>
      </c>
      <c r="C17" s="28">
        <f t="shared" si="10"/>
        <v>2.403846153846154</v>
      </c>
      <c r="D17" s="29">
        <f t="shared" si="10"/>
        <v>2.2617124394184165</v>
      </c>
      <c r="E17" s="29">
        <f t="shared" si="10"/>
        <v>2.5559105431309903</v>
      </c>
      <c r="F17" s="29">
        <f t="shared" si="10"/>
        <v>2.146690518783542</v>
      </c>
      <c r="G17" s="29">
        <f t="shared" si="10"/>
        <v>2.0676691729323307</v>
      </c>
      <c r="H17" s="29">
        <f t="shared" si="10"/>
        <v>1.9120458891013385</v>
      </c>
      <c r="I17" s="29">
        <f t="shared" si="10"/>
        <v>2.1739130434782608</v>
      </c>
      <c r="J17" s="29">
        <f t="shared" si="10"/>
        <v>2.028397565922921</v>
      </c>
      <c r="K17" s="29">
        <f t="shared" si="10"/>
        <v>2.066115702479339</v>
      </c>
      <c r="L17" s="29">
        <f t="shared" si="10"/>
        <v>2.0533880903490758</v>
      </c>
      <c r="M17" s="29">
        <f t="shared" si="10"/>
        <v>1.9920318725099602</v>
      </c>
      <c r="N17" s="29">
        <f t="shared" si="10"/>
        <v>2.312138728323699</v>
      </c>
    </row>
    <row r="18" spans="1:14" s="5" customFormat="1" ht="12" customHeight="1">
      <c r="A18" s="30" t="s">
        <v>9</v>
      </c>
      <c r="B18" s="23">
        <v>279</v>
      </c>
      <c r="C18" s="24">
        <v>284</v>
      </c>
      <c r="D18" s="25">
        <v>278</v>
      </c>
      <c r="E18" s="25">
        <v>278</v>
      </c>
      <c r="F18" s="25">
        <v>259</v>
      </c>
      <c r="G18" s="25">
        <v>262</v>
      </c>
      <c r="H18" s="25">
        <v>253</v>
      </c>
      <c r="I18" s="25">
        <v>244</v>
      </c>
      <c r="J18" s="25">
        <v>238</v>
      </c>
      <c r="K18" s="25">
        <v>233</v>
      </c>
      <c r="L18" s="25">
        <v>236</v>
      </c>
      <c r="M18" s="25">
        <v>232</v>
      </c>
      <c r="N18" s="25">
        <v>234</v>
      </c>
    </row>
    <row r="19" spans="1:14" s="8" customFormat="1" ht="10.5" customHeight="1">
      <c r="A19" s="26" t="s">
        <v>4</v>
      </c>
      <c r="B19" s="27">
        <f aca="true" t="shared" si="11" ref="B19:N19">B18/B3*100</f>
        <v>48.606271777003485</v>
      </c>
      <c r="C19" s="28">
        <f t="shared" si="11"/>
        <v>45.51282051282051</v>
      </c>
      <c r="D19" s="29">
        <f t="shared" si="11"/>
        <v>44.91114701130856</v>
      </c>
      <c r="E19" s="29">
        <f t="shared" si="11"/>
        <v>44.40894568690096</v>
      </c>
      <c r="F19" s="29">
        <f t="shared" si="11"/>
        <v>46.332737030411444</v>
      </c>
      <c r="G19" s="29">
        <f t="shared" si="11"/>
        <v>49.24812030075188</v>
      </c>
      <c r="H19" s="29">
        <f t="shared" si="11"/>
        <v>48.37476099426386</v>
      </c>
      <c r="I19" s="29">
        <f t="shared" si="11"/>
        <v>48.22134387351779</v>
      </c>
      <c r="J19" s="29">
        <f t="shared" si="11"/>
        <v>48.275862068965516</v>
      </c>
      <c r="K19" s="29">
        <f t="shared" si="11"/>
        <v>48.14049586776859</v>
      </c>
      <c r="L19" s="29">
        <f t="shared" si="11"/>
        <v>48.459958932238195</v>
      </c>
      <c r="M19" s="29">
        <f t="shared" si="11"/>
        <v>46.21513944223107</v>
      </c>
      <c r="N19" s="29">
        <f t="shared" si="11"/>
        <v>45.08670520231214</v>
      </c>
    </row>
    <row r="20" spans="1:14" s="1" customFormat="1" ht="12" customHeight="1">
      <c r="A20" s="30" t="s">
        <v>10</v>
      </c>
      <c r="B20" s="23">
        <v>217</v>
      </c>
      <c r="C20" s="24">
        <v>237</v>
      </c>
      <c r="D20" s="25">
        <v>236</v>
      </c>
      <c r="E20" s="25">
        <v>239</v>
      </c>
      <c r="F20" s="25">
        <v>205</v>
      </c>
      <c r="G20" s="25">
        <v>186</v>
      </c>
      <c r="H20" s="25">
        <v>199</v>
      </c>
      <c r="I20" s="25">
        <v>189</v>
      </c>
      <c r="J20" s="25">
        <v>182</v>
      </c>
      <c r="K20" s="25">
        <v>192</v>
      </c>
      <c r="L20" s="25">
        <v>184</v>
      </c>
      <c r="M20" s="25">
        <v>179</v>
      </c>
      <c r="N20" s="25">
        <v>186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37.80487804878049</v>
      </c>
      <c r="C21" s="33">
        <f t="shared" si="12"/>
        <v>37.980769230769226</v>
      </c>
      <c r="D21" s="34">
        <f t="shared" si="12"/>
        <v>38.12600969305331</v>
      </c>
      <c r="E21" s="34">
        <f t="shared" si="12"/>
        <v>38.17891373801917</v>
      </c>
      <c r="F21" s="34">
        <f t="shared" si="12"/>
        <v>36.67262969588551</v>
      </c>
      <c r="G21" s="34">
        <f t="shared" si="12"/>
        <v>34.962406015037594</v>
      </c>
      <c r="H21" s="34">
        <f t="shared" si="12"/>
        <v>38.04971319311664</v>
      </c>
      <c r="I21" s="34">
        <f t="shared" si="12"/>
        <v>37.351778656126484</v>
      </c>
      <c r="J21" s="34">
        <f t="shared" si="12"/>
        <v>36.91683569979716</v>
      </c>
      <c r="K21" s="34">
        <f t="shared" si="12"/>
        <v>39.66942148760331</v>
      </c>
      <c r="L21" s="34">
        <f t="shared" si="12"/>
        <v>37.782340862423</v>
      </c>
      <c r="M21" s="34">
        <f t="shared" si="12"/>
        <v>35.657370517928285</v>
      </c>
      <c r="N21" s="34">
        <f t="shared" si="12"/>
        <v>35.83815028901734</v>
      </c>
    </row>
    <row r="22" spans="1:14" s="1" customFormat="1" ht="12" customHeight="1" thickBot="1">
      <c r="A22" s="35" t="s">
        <v>41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53" t="s">
        <v>83</v>
      </c>
      <c r="N23" s="38" t="s">
        <v>52</v>
      </c>
    </row>
    <row r="24" spans="1:14" ht="12" customHeight="1" thickBot="1">
      <c r="A24" s="39" t="s">
        <v>12</v>
      </c>
      <c r="B24" s="21">
        <v>93</v>
      </c>
      <c r="C24" s="21">
        <v>37</v>
      </c>
      <c r="D24" s="21">
        <v>50</v>
      </c>
      <c r="E24" s="21">
        <v>20</v>
      </c>
      <c r="F24" s="21">
        <v>22</v>
      </c>
      <c r="G24" s="21">
        <v>55</v>
      </c>
      <c r="H24" s="21">
        <v>42</v>
      </c>
      <c r="I24" s="21">
        <v>27</v>
      </c>
      <c r="J24" s="21">
        <v>51</v>
      </c>
      <c r="K24" s="21">
        <v>60</v>
      </c>
      <c r="L24" s="21">
        <v>58</v>
      </c>
      <c r="M24" s="21">
        <v>69</v>
      </c>
      <c r="N24" s="18">
        <f>SUM(B24:M24)</f>
        <v>584</v>
      </c>
    </row>
    <row r="25" spans="1:14" ht="12" customHeight="1" thickTop="1">
      <c r="A25" s="30" t="s">
        <v>3</v>
      </c>
      <c r="B25" s="25">
        <v>24</v>
      </c>
      <c r="C25" s="25">
        <v>17</v>
      </c>
      <c r="D25" s="25">
        <v>20</v>
      </c>
      <c r="E25" s="25">
        <v>8</v>
      </c>
      <c r="F25" s="25">
        <v>7</v>
      </c>
      <c r="G25" s="25">
        <v>32</v>
      </c>
      <c r="H25" s="25">
        <v>19</v>
      </c>
      <c r="I25" s="25">
        <v>18</v>
      </c>
      <c r="J25" s="25">
        <v>25</v>
      </c>
      <c r="K25" s="25">
        <v>30</v>
      </c>
      <c r="L25" s="25">
        <v>18</v>
      </c>
      <c r="M25" s="25">
        <v>25</v>
      </c>
      <c r="N25" s="40">
        <f>SUM(B25:M25)</f>
        <v>243</v>
      </c>
    </row>
    <row r="26" spans="1:14" s="9" customFormat="1" ht="10.5" customHeight="1">
      <c r="A26" s="26" t="s">
        <v>13</v>
      </c>
      <c r="B26" s="29">
        <f aca="true" t="shared" si="13" ref="B26:M26">B25/B24*100</f>
        <v>25.806451612903224</v>
      </c>
      <c r="C26" s="29">
        <f t="shared" si="13"/>
        <v>45.94594594594595</v>
      </c>
      <c r="D26" s="29">
        <f t="shared" si="13"/>
        <v>40</v>
      </c>
      <c r="E26" s="29">
        <f t="shared" si="13"/>
        <v>40</v>
      </c>
      <c r="F26" s="29">
        <f t="shared" si="13"/>
        <v>31.818181818181817</v>
      </c>
      <c r="G26" s="29">
        <f t="shared" si="13"/>
        <v>58.18181818181818</v>
      </c>
      <c r="H26" s="29">
        <f t="shared" si="13"/>
        <v>45.23809523809524</v>
      </c>
      <c r="I26" s="29">
        <f t="shared" si="13"/>
        <v>66.66666666666666</v>
      </c>
      <c r="J26" s="29">
        <f t="shared" si="13"/>
        <v>49.01960784313725</v>
      </c>
      <c r="K26" s="29">
        <f t="shared" si="13"/>
        <v>50</v>
      </c>
      <c r="L26" s="29">
        <f t="shared" si="13"/>
        <v>31.03448275862069</v>
      </c>
      <c r="M26" s="29">
        <f t="shared" si="13"/>
        <v>36.231884057971016</v>
      </c>
      <c r="N26" s="41">
        <f>N25/N24*100</f>
        <v>41.60958904109589</v>
      </c>
    </row>
    <row r="27" spans="1:14" ht="12" customHeight="1">
      <c r="A27" s="30" t="s">
        <v>14</v>
      </c>
      <c r="B27" s="25">
        <v>13</v>
      </c>
      <c r="C27" s="25">
        <v>7</v>
      </c>
      <c r="D27" s="25">
        <v>9</v>
      </c>
      <c r="E27" s="25">
        <v>6</v>
      </c>
      <c r="F27" s="25">
        <v>5</v>
      </c>
      <c r="G27" s="25">
        <v>35</v>
      </c>
      <c r="H27" s="25">
        <v>18</v>
      </c>
      <c r="I27" s="25">
        <v>10</v>
      </c>
      <c r="J27" s="25">
        <v>17</v>
      </c>
      <c r="K27" s="25">
        <v>11</v>
      </c>
      <c r="L27" s="25">
        <v>10</v>
      </c>
      <c r="M27" s="25">
        <v>11</v>
      </c>
      <c r="N27" s="40">
        <f>SUM(B27:M27)</f>
        <v>152</v>
      </c>
    </row>
    <row r="28" spans="1:14" s="9" customFormat="1" ht="10.5" customHeight="1">
      <c r="A28" s="26" t="s">
        <v>13</v>
      </c>
      <c r="B28" s="29">
        <f aca="true" t="shared" si="14" ref="B28:M28">B27/B24*100</f>
        <v>13.978494623655912</v>
      </c>
      <c r="C28" s="29">
        <f t="shared" si="14"/>
        <v>18.91891891891892</v>
      </c>
      <c r="D28" s="29">
        <f t="shared" si="14"/>
        <v>18</v>
      </c>
      <c r="E28" s="29">
        <f t="shared" si="14"/>
        <v>30</v>
      </c>
      <c r="F28" s="29">
        <f t="shared" si="14"/>
        <v>22.727272727272727</v>
      </c>
      <c r="G28" s="29">
        <f t="shared" si="14"/>
        <v>63.63636363636363</v>
      </c>
      <c r="H28" s="29">
        <f t="shared" si="14"/>
        <v>42.857142857142854</v>
      </c>
      <c r="I28" s="29">
        <f t="shared" si="14"/>
        <v>37.03703703703704</v>
      </c>
      <c r="J28" s="29">
        <f t="shared" si="14"/>
        <v>33.33333333333333</v>
      </c>
      <c r="K28" s="29">
        <f t="shared" si="14"/>
        <v>18.333333333333332</v>
      </c>
      <c r="L28" s="29">
        <f t="shared" si="14"/>
        <v>17.24137931034483</v>
      </c>
      <c r="M28" s="29">
        <f t="shared" si="14"/>
        <v>15.942028985507244</v>
      </c>
      <c r="N28" s="41">
        <f>N27/N24*100</f>
        <v>26.027397260273972</v>
      </c>
    </row>
    <row r="29" spans="1:14" ht="12" customHeight="1">
      <c r="A29" s="30" t="s">
        <v>15</v>
      </c>
      <c r="B29" s="25">
        <f aca="true" t="shared" si="15" ref="B29:G29">B24-B27</f>
        <v>80</v>
      </c>
      <c r="C29" s="25">
        <f t="shared" si="15"/>
        <v>30</v>
      </c>
      <c r="D29" s="25">
        <f t="shared" si="15"/>
        <v>41</v>
      </c>
      <c r="E29" s="25">
        <f t="shared" si="15"/>
        <v>14</v>
      </c>
      <c r="F29" s="25">
        <f t="shared" si="15"/>
        <v>17</v>
      </c>
      <c r="G29" s="25">
        <f t="shared" si="15"/>
        <v>20</v>
      </c>
      <c r="H29" s="25">
        <f aca="true" t="shared" si="16" ref="H29:M29">H24-H27</f>
        <v>24</v>
      </c>
      <c r="I29" s="25">
        <f t="shared" si="16"/>
        <v>17</v>
      </c>
      <c r="J29" s="25">
        <f t="shared" si="16"/>
        <v>34</v>
      </c>
      <c r="K29" s="25">
        <f t="shared" si="16"/>
        <v>49</v>
      </c>
      <c r="L29" s="25">
        <f t="shared" si="16"/>
        <v>48</v>
      </c>
      <c r="M29" s="25">
        <f t="shared" si="16"/>
        <v>58</v>
      </c>
      <c r="N29" s="40">
        <f>SUM(B29:M29)</f>
        <v>432</v>
      </c>
    </row>
    <row r="30" spans="1:14" s="9" customFormat="1" ht="10.5" customHeight="1">
      <c r="A30" s="26" t="s">
        <v>13</v>
      </c>
      <c r="B30" s="29">
        <f aca="true" t="shared" si="17" ref="B30:M30">B29/B24*100</f>
        <v>86.02150537634408</v>
      </c>
      <c r="C30" s="29">
        <f t="shared" si="17"/>
        <v>81.08108108108108</v>
      </c>
      <c r="D30" s="29">
        <f t="shared" si="17"/>
        <v>82</v>
      </c>
      <c r="E30" s="29">
        <f t="shared" si="17"/>
        <v>70</v>
      </c>
      <c r="F30" s="29">
        <f t="shared" si="17"/>
        <v>77.27272727272727</v>
      </c>
      <c r="G30" s="29">
        <f t="shared" si="17"/>
        <v>36.36363636363637</v>
      </c>
      <c r="H30" s="29">
        <f t="shared" si="17"/>
        <v>57.14285714285714</v>
      </c>
      <c r="I30" s="29">
        <f t="shared" si="17"/>
        <v>62.96296296296296</v>
      </c>
      <c r="J30" s="29">
        <f t="shared" si="17"/>
        <v>66.66666666666666</v>
      </c>
      <c r="K30" s="29">
        <f t="shared" si="17"/>
        <v>81.66666666666667</v>
      </c>
      <c r="L30" s="29">
        <f t="shared" si="17"/>
        <v>82.75862068965517</v>
      </c>
      <c r="M30" s="29">
        <f t="shared" si="17"/>
        <v>84.05797101449275</v>
      </c>
      <c r="N30" s="41">
        <f>N29/N24*100</f>
        <v>73.97260273972603</v>
      </c>
    </row>
    <row r="31" spans="1:14" ht="12" customHeight="1">
      <c r="A31" s="30" t="s">
        <v>62</v>
      </c>
      <c r="B31" s="25">
        <v>77</v>
      </c>
      <c r="C31" s="25">
        <v>29</v>
      </c>
      <c r="D31" s="25">
        <v>41</v>
      </c>
      <c r="E31" s="25">
        <v>16</v>
      </c>
      <c r="F31" s="25">
        <v>17</v>
      </c>
      <c r="G31" s="25">
        <v>17</v>
      </c>
      <c r="H31" s="25">
        <v>24</v>
      </c>
      <c r="I31" s="25">
        <v>18</v>
      </c>
      <c r="J31" s="25">
        <v>36</v>
      </c>
      <c r="K31" s="25">
        <v>49</v>
      </c>
      <c r="L31" s="25">
        <v>51</v>
      </c>
      <c r="M31" s="25">
        <v>47</v>
      </c>
      <c r="N31" s="40">
        <f>SUM(B31:M31)</f>
        <v>422</v>
      </c>
    </row>
    <row r="32" spans="1:14" s="9" customFormat="1" ht="10.5" customHeight="1">
      <c r="A32" s="26" t="s">
        <v>13</v>
      </c>
      <c r="B32" s="29">
        <f aca="true" t="shared" si="18" ref="B32:M32">B31/B24*100</f>
        <v>82.79569892473118</v>
      </c>
      <c r="C32" s="29">
        <f t="shared" si="18"/>
        <v>78.37837837837837</v>
      </c>
      <c r="D32" s="29">
        <f t="shared" si="18"/>
        <v>82</v>
      </c>
      <c r="E32" s="29">
        <f t="shared" si="18"/>
        <v>80</v>
      </c>
      <c r="F32" s="29">
        <f t="shared" si="18"/>
        <v>77.27272727272727</v>
      </c>
      <c r="G32" s="29">
        <f t="shared" si="18"/>
        <v>30.909090909090907</v>
      </c>
      <c r="H32" s="29">
        <f t="shared" si="18"/>
        <v>57.14285714285714</v>
      </c>
      <c r="I32" s="29">
        <f t="shared" si="18"/>
        <v>66.66666666666666</v>
      </c>
      <c r="J32" s="29">
        <f t="shared" si="18"/>
        <v>70.58823529411765</v>
      </c>
      <c r="K32" s="29">
        <f t="shared" si="18"/>
        <v>81.66666666666667</v>
      </c>
      <c r="L32" s="29">
        <f t="shared" si="18"/>
        <v>87.93103448275862</v>
      </c>
      <c r="M32" s="29">
        <f t="shared" si="18"/>
        <v>68.11594202898551</v>
      </c>
      <c r="N32" s="41">
        <f>N31/N24*100</f>
        <v>72.26027397260275</v>
      </c>
    </row>
    <row r="33" spans="1:14" ht="12" customHeight="1">
      <c r="A33" s="30" t="s">
        <v>16</v>
      </c>
      <c r="B33" s="25">
        <v>5</v>
      </c>
      <c r="C33" s="25">
        <v>1</v>
      </c>
      <c r="D33" s="25">
        <v>3</v>
      </c>
      <c r="E33" s="25">
        <v>1</v>
      </c>
      <c r="F33" s="25">
        <v>2</v>
      </c>
      <c r="G33" s="25">
        <v>2</v>
      </c>
      <c r="H33" s="25">
        <v>1</v>
      </c>
      <c r="I33" s="25">
        <v>0</v>
      </c>
      <c r="J33" s="25">
        <v>1</v>
      </c>
      <c r="K33" s="25">
        <v>3</v>
      </c>
      <c r="L33" s="25">
        <v>1</v>
      </c>
      <c r="M33" s="25">
        <v>1</v>
      </c>
      <c r="N33" s="40">
        <f>SUM(B33:M33)</f>
        <v>21</v>
      </c>
    </row>
    <row r="34" spans="1:14" s="9" customFormat="1" ht="10.5" customHeight="1">
      <c r="A34" s="26" t="s">
        <v>13</v>
      </c>
      <c r="B34" s="29">
        <f aca="true" t="shared" si="19" ref="B34:M34">B33/B24*100</f>
        <v>5.376344086021505</v>
      </c>
      <c r="C34" s="29">
        <f t="shared" si="19"/>
        <v>2.7027027027027026</v>
      </c>
      <c r="D34" s="29">
        <f t="shared" si="19"/>
        <v>6</v>
      </c>
      <c r="E34" s="29">
        <f t="shared" si="19"/>
        <v>5</v>
      </c>
      <c r="F34" s="29">
        <f t="shared" si="19"/>
        <v>9.090909090909092</v>
      </c>
      <c r="G34" s="29">
        <f t="shared" si="19"/>
        <v>3.6363636363636362</v>
      </c>
      <c r="H34" s="29">
        <f t="shared" si="19"/>
        <v>2.380952380952381</v>
      </c>
      <c r="I34" s="29">
        <f t="shared" si="19"/>
        <v>0</v>
      </c>
      <c r="J34" s="29">
        <f t="shared" si="19"/>
        <v>1.9607843137254901</v>
      </c>
      <c r="K34" s="29">
        <f t="shared" si="19"/>
        <v>5</v>
      </c>
      <c r="L34" s="29">
        <f t="shared" si="19"/>
        <v>1.7241379310344827</v>
      </c>
      <c r="M34" s="29">
        <f t="shared" si="19"/>
        <v>1.4492753623188406</v>
      </c>
      <c r="N34" s="41">
        <f>N33/N24*100</f>
        <v>3.595890410958904</v>
      </c>
    </row>
    <row r="35" spans="1:14" ht="12" customHeight="1">
      <c r="A35" s="30" t="s">
        <v>6</v>
      </c>
      <c r="B35" s="25">
        <f aca="true" t="shared" si="20" ref="B35:G35">B24-B31</f>
        <v>16</v>
      </c>
      <c r="C35" s="25">
        <f t="shared" si="20"/>
        <v>8</v>
      </c>
      <c r="D35" s="25">
        <f t="shared" si="20"/>
        <v>9</v>
      </c>
      <c r="E35" s="25">
        <f t="shared" si="20"/>
        <v>4</v>
      </c>
      <c r="F35" s="25">
        <f t="shared" si="20"/>
        <v>5</v>
      </c>
      <c r="G35" s="25">
        <f t="shared" si="20"/>
        <v>38</v>
      </c>
      <c r="H35" s="25">
        <f aca="true" t="shared" si="21" ref="H35:M35">H24-H31</f>
        <v>18</v>
      </c>
      <c r="I35" s="25">
        <f t="shared" si="21"/>
        <v>9</v>
      </c>
      <c r="J35" s="25">
        <f t="shared" si="21"/>
        <v>15</v>
      </c>
      <c r="K35" s="25">
        <f t="shared" si="21"/>
        <v>11</v>
      </c>
      <c r="L35" s="25">
        <f t="shared" si="21"/>
        <v>7</v>
      </c>
      <c r="M35" s="25">
        <f t="shared" si="21"/>
        <v>22</v>
      </c>
      <c r="N35" s="40">
        <f>SUM(B35:M35)</f>
        <v>162</v>
      </c>
    </row>
    <row r="36" spans="1:14" s="9" customFormat="1" ht="9.75" customHeight="1">
      <c r="A36" s="26" t="s">
        <v>13</v>
      </c>
      <c r="B36" s="29">
        <f aca="true" t="shared" si="22" ref="B36:M36">B35/B24*100</f>
        <v>17.20430107526882</v>
      </c>
      <c r="C36" s="29">
        <f t="shared" si="22"/>
        <v>21.62162162162162</v>
      </c>
      <c r="D36" s="29">
        <f t="shared" si="22"/>
        <v>18</v>
      </c>
      <c r="E36" s="29">
        <f t="shared" si="22"/>
        <v>20</v>
      </c>
      <c r="F36" s="29">
        <f t="shared" si="22"/>
        <v>22.727272727272727</v>
      </c>
      <c r="G36" s="29">
        <f t="shared" si="22"/>
        <v>69.0909090909091</v>
      </c>
      <c r="H36" s="29">
        <f t="shared" si="22"/>
        <v>42.857142857142854</v>
      </c>
      <c r="I36" s="29">
        <f t="shared" si="22"/>
        <v>33.33333333333333</v>
      </c>
      <c r="J36" s="29">
        <f t="shared" si="22"/>
        <v>29.411764705882355</v>
      </c>
      <c r="K36" s="29">
        <f t="shared" si="22"/>
        <v>18.333333333333332</v>
      </c>
      <c r="L36" s="29">
        <f t="shared" si="22"/>
        <v>12.068965517241379</v>
      </c>
      <c r="M36" s="29">
        <f t="shared" si="22"/>
        <v>31.88405797101449</v>
      </c>
      <c r="N36" s="41">
        <f>N35/N24*100</f>
        <v>27.73972602739726</v>
      </c>
    </row>
    <row r="37" spans="1:14" ht="12" customHeight="1">
      <c r="A37" s="30" t="s">
        <v>71</v>
      </c>
      <c r="B37" s="25">
        <v>3</v>
      </c>
      <c r="C37" s="25">
        <v>0</v>
      </c>
      <c r="D37" s="25">
        <v>1</v>
      </c>
      <c r="E37" s="25">
        <v>0</v>
      </c>
      <c r="F37" s="25">
        <v>0</v>
      </c>
      <c r="G37" s="25">
        <v>0</v>
      </c>
      <c r="H37" s="25">
        <v>1</v>
      </c>
      <c r="I37" s="25">
        <v>0</v>
      </c>
      <c r="J37" s="25">
        <v>1</v>
      </c>
      <c r="K37" s="25">
        <v>1</v>
      </c>
      <c r="L37" s="25">
        <v>0</v>
      </c>
      <c r="M37" s="25">
        <v>3</v>
      </c>
      <c r="N37" s="40">
        <f>SUM(B37:M37)</f>
        <v>10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3.225806451612903</v>
      </c>
      <c r="C38" s="34">
        <f t="shared" si="23"/>
        <v>0</v>
      </c>
      <c r="D38" s="34">
        <f t="shared" si="23"/>
        <v>2</v>
      </c>
      <c r="E38" s="34">
        <f t="shared" si="23"/>
        <v>0</v>
      </c>
      <c r="F38" s="34">
        <f t="shared" si="23"/>
        <v>0</v>
      </c>
      <c r="G38" s="34">
        <f t="shared" si="23"/>
        <v>0</v>
      </c>
      <c r="H38" s="34">
        <f t="shared" si="23"/>
        <v>2.380952380952381</v>
      </c>
      <c r="I38" s="34">
        <f t="shared" si="23"/>
        <v>0</v>
      </c>
      <c r="J38" s="34">
        <f t="shared" si="23"/>
        <v>1.9607843137254901</v>
      </c>
      <c r="K38" s="34">
        <f t="shared" si="23"/>
        <v>1.6666666666666667</v>
      </c>
      <c r="L38" s="34">
        <f t="shared" si="23"/>
        <v>0</v>
      </c>
      <c r="M38" s="34">
        <f t="shared" si="23"/>
        <v>4.3478260869565215</v>
      </c>
      <c r="N38" s="42">
        <f>N37/N24*100</f>
        <v>1.7123287671232876</v>
      </c>
    </row>
    <row r="39" spans="1:14" s="4" customFormat="1" ht="12.75" customHeight="1" thickBot="1">
      <c r="A39" s="35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44</v>
      </c>
      <c r="C40" s="21">
        <v>41</v>
      </c>
      <c r="D40" s="21">
        <v>44</v>
      </c>
      <c r="E40" s="21">
        <v>84</v>
      </c>
      <c r="F40" s="21">
        <v>49</v>
      </c>
      <c r="G40" s="21">
        <v>62</v>
      </c>
      <c r="H40" s="21">
        <v>58</v>
      </c>
      <c r="I40" s="21">
        <v>42</v>
      </c>
      <c r="J40" s="21">
        <v>58</v>
      </c>
      <c r="K40" s="21">
        <v>56</v>
      </c>
      <c r="L40" s="21">
        <v>44</v>
      </c>
      <c r="M40" s="21">
        <v>50</v>
      </c>
      <c r="N40" s="18">
        <f>SUM(B40:M40)</f>
        <v>632</v>
      </c>
    </row>
    <row r="41" spans="1:14" s="3" customFormat="1" ht="11.25" customHeight="1" thickTop="1">
      <c r="A41" s="30" t="s">
        <v>19</v>
      </c>
      <c r="B41" s="25">
        <v>25</v>
      </c>
      <c r="C41" s="25">
        <v>13</v>
      </c>
      <c r="D41" s="25">
        <v>17</v>
      </c>
      <c r="E41" s="25">
        <v>31</v>
      </c>
      <c r="F41" s="25">
        <v>13</v>
      </c>
      <c r="G41" s="25">
        <v>14</v>
      </c>
      <c r="H41" s="25">
        <v>26</v>
      </c>
      <c r="I41" s="25">
        <v>18</v>
      </c>
      <c r="J41" s="25">
        <v>35</v>
      </c>
      <c r="K41" s="25">
        <v>20</v>
      </c>
      <c r="L41" s="25">
        <v>23</v>
      </c>
      <c r="M41" s="25">
        <v>21</v>
      </c>
      <c r="N41" s="40">
        <f>SUM(B41:M41)</f>
        <v>256</v>
      </c>
    </row>
    <row r="42" spans="1:14" s="9" customFormat="1" ht="10.5">
      <c r="A42" s="26" t="s">
        <v>20</v>
      </c>
      <c r="B42" s="29">
        <f aca="true" t="shared" si="24" ref="B42:M42">B41/B40*100</f>
        <v>56.81818181818182</v>
      </c>
      <c r="C42" s="29">
        <f t="shared" si="24"/>
        <v>31.70731707317073</v>
      </c>
      <c r="D42" s="29">
        <f t="shared" si="24"/>
        <v>38.63636363636363</v>
      </c>
      <c r="E42" s="29">
        <f t="shared" si="24"/>
        <v>36.904761904761905</v>
      </c>
      <c r="F42" s="29">
        <f t="shared" si="24"/>
        <v>26.53061224489796</v>
      </c>
      <c r="G42" s="29">
        <f t="shared" si="24"/>
        <v>22.58064516129032</v>
      </c>
      <c r="H42" s="29">
        <f t="shared" si="24"/>
        <v>44.827586206896555</v>
      </c>
      <c r="I42" s="29">
        <f t="shared" si="24"/>
        <v>42.857142857142854</v>
      </c>
      <c r="J42" s="29">
        <f t="shared" si="24"/>
        <v>60.3448275862069</v>
      </c>
      <c r="K42" s="29">
        <f t="shared" si="24"/>
        <v>35.714285714285715</v>
      </c>
      <c r="L42" s="29">
        <f t="shared" si="24"/>
        <v>52.27272727272727</v>
      </c>
      <c r="M42" s="29">
        <f t="shared" si="24"/>
        <v>42</v>
      </c>
      <c r="N42" s="41">
        <f>N41/N40*100</f>
        <v>40.50632911392405</v>
      </c>
    </row>
    <row r="43" spans="1:14" s="3" customFormat="1" ht="12">
      <c r="A43" s="30" t="s">
        <v>21</v>
      </c>
      <c r="B43" s="25">
        <v>24</v>
      </c>
      <c r="C43" s="25">
        <v>21</v>
      </c>
      <c r="D43" s="25">
        <v>28</v>
      </c>
      <c r="E43" s="25">
        <v>59</v>
      </c>
      <c r="F43" s="25">
        <v>27</v>
      </c>
      <c r="G43" s="25">
        <v>37</v>
      </c>
      <c r="H43" s="25">
        <v>30</v>
      </c>
      <c r="I43" s="25">
        <v>14</v>
      </c>
      <c r="J43" s="25">
        <v>20</v>
      </c>
      <c r="K43" s="25">
        <v>19</v>
      </c>
      <c r="L43" s="25">
        <v>21</v>
      </c>
      <c r="M43" s="25">
        <v>17</v>
      </c>
      <c r="N43" s="40">
        <f>SUM(B43:M43)</f>
        <v>317</v>
      </c>
    </row>
    <row r="44" spans="1:14" s="9" customFormat="1" ht="10.5">
      <c r="A44" s="26" t="s">
        <v>20</v>
      </c>
      <c r="B44" s="29">
        <f aca="true" t="shared" si="25" ref="B44:M44">B43/B40*100</f>
        <v>54.54545454545454</v>
      </c>
      <c r="C44" s="29">
        <f t="shared" si="25"/>
        <v>51.21951219512195</v>
      </c>
      <c r="D44" s="29">
        <f t="shared" si="25"/>
        <v>63.63636363636363</v>
      </c>
      <c r="E44" s="29">
        <f t="shared" si="25"/>
        <v>70.23809523809523</v>
      </c>
      <c r="F44" s="29">
        <f t="shared" si="25"/>
        <v>55.10204081632652</v>
      </c>
      <c r="G44" s="29">
        <f t="shared" si="25"/>
        <v>59.67741935483871</v>
      </c>
      <c r="H44" s="29">
        <f t="shared" si="25"/>
        <v>51.724137931034484</v>
      </c>
      <c r="I44" s="29">
        <f t="shared" si="25"/>
        <v>33.33333333333333</v>
      </c>
      <c r="J44" s="29">
        <f t="shared" si="25"/>
        <v>34.48275862068966</v>
      </c>
      <c r="K44" s="29">
        <f t="shared" si="25"/>
        <v>33.92857142857143</v>
      </c>
      <c r="L44" s="29">
        <f t="shared" si="25"/>
        <v>47.72727272727273</v>
      </c>
      <c r="M44" s="29">
        <f t="shared" si="25"/>
        <v>34</v>
      </c>
      <c r="N44" s="41">
        <f>N43/N40*100</f>
        <v>50.15822784810127</v>
      </c>
    </row>
    <row r="45" spans="1:14" s="3" customFormat="1" ht="12">
      <c r="A45" s="30" t="s">
        <v>22</v>
      </c>
      <c r="B45" s="25">
        <v>13</v>
      </c>
      <c r="C45" s="25">
        <v>7</v>
      </c>
      <c r="D45" s="25">
        <v>7</v>
      </c>
      <c r="E45" s="25">
        <v>17</v>
      </c>
      <c r="F45" s="25">
        <v>7</v>
      </c>
      <c r="G45" s="25">
        <v>6</v>
      </c>
      <c r="H45" s="25">
        <v>14</v>
      </c>
      <c r="I45" s="25">
        <v>6</v>
      </c>
      <c r="J45" s="25">
        <v>11</v>
      </c>
      <c r="K45" s="25">
        <v>6</v>
      </c>
      <c r="L45" s="25">
        <v>13</v>
      </c>
      <c r="M45" s="25">
        <v>6</v>
      </c>
      <c r="N45" s="40">
        <f>SUM(B45:M45)</f>
        <v>113</v>
      </c>
    </row>
    <row r="46" spans="1:14" s="9" customFormat="1" ht="9" customHeight="1">
      <c r="A46" s="26" t="s">
        <v>20</v>
      </c>
      <c r="B46" s="29">
        <f aca="true" t="shared" si="26" ref="B46:M46">B45/B40*100</f>
        <v>29.545454545454547</v>
      </c>
      <c r="C46" s="29">
        <f t="shared" si="26"/>
        <v>17.073170731707318</v>
      </c>
      <c r="D46" s="29">
        <f t="shared" si="26"/>
        <v>15.909090909090908</v>
      </c>
      <c r="E46" s="29">
        <f t="shared" si="26"/>
        <v>20.238095238095237</v>
      </c>
      <c r="F46" s="29">
        <f t="shared" si="26"/>
        <v>14.285714285714285</v>
      </c>
      <c r="G46" s="29">
        <f t="shared" si="26"/>
        <v>9.67741935483871</v>
      </c>
      <c r="H46" s="29">
        <f t="shared" si="26"/>
        <v>24.137931034482758</v>
      </c>
      <c r="I46" s="29">
        <f t="shared" si="26"/>
        <v>14.285714285714285</v>
      </c>
      <c r="J46" s="29">
        <f t="shared" si="26"/>
        <v>18.96551724137931</v>
      </c>
      <c r="K46" s="29">
        <f t="shared" si="26"/>
        <v>10.714285714285714</v>
      </c>
      <c r="L46" s="29">
        <f t="shared" si="26"/>
        <v>29.545454545454547</v>
      </c>
      <c r="M46" s="29">
        <f t="shared" si="26"/>
        <v>12</v>
      </c>
      <c r="N46" s="41">
        <f>N45/N40*100</f>
        <v>17.87974683544304</v>
      </c>
    </row>
    <row r="47" spans="1:14" s="3" customFormat="1" ht="12">
      <c r="A47" s="30" t="s">
        <v>53</v>
      </c>
      <c r="B47" s="25">
        <v>17</v>
      </c>
      <c r="C47" s="25">
        <v>19</v>
      </c>
      <c r="D47" s="25">
        <v>18</v>
      </c>
      <c r="E47" s="25">
        <v>45</v>
      </c>
      <c r="F47" s="25">
        <v>22</v>
      </c>
      <c r="G47" s="25">
        <v>20</v>
      </c>
      <c r="H47" s="25">
        <v>26</v>
      </c>
      <c r="I47" s="25">
        <v>14</v>
      </c>
      <c r="J47" s="25">
        <v>19</v>
      </c>
      <c r="K47" s="25">
        <v>16</v>
      </c>
      <c r="L47" s="25">
        <v>18</v>
      </c>
      <c r="M47" s="25">
        <v>11</v>
      </c>
      <c r="N47" s="40">
        <f>SUM(B47:M47)</f>
        <v>245</v>
      </c>
    </row>
    <row r="48" spans="1:14" s="9" customFormat="1" ht="8.25" customHeight="1">
      <c r="A48" s="26" t="s">
        <v>20</v>
      </c>
      <c r="B48" s="29">
        <f aca="true" t="shared" si="27" ref="B48:M48">B47/B40*100</f>
        <v>38.63636363636363</v>
      </c>
      <c r="C48" s="29">
        <f t="shared" si="27"/>
        <v>46.34146341463415</v>
      </c>
      <c r="D48" s="29">
        <f t="shared" si="27"/>
        <v>40.909090909090914</v>
      </c>
      <c r="E48" s="29">
        <f t="shared" si="27"/>
        <v>53.57142857142857</v>
      </c>
      <c r="F48" s="29">
        <f t="shared" si="27"/>
        <v>44.89795918367347</v>
      </c>
      <c r="G48" s="29">
        <f t="shared" si="27"/>
        <v>32.25806451612903</v>
      </c>
      <c r="H48" s="29">
        <f t="shared" si="27"/>
        <v>44.827586206896555</v>
      </c>
      <c r="I48" s="29">
        <f t="shared" si="27"/>
        <v>33.33333333333333</v>
      </c>
      <c r="J48" s="29">
        <f t="shared" si="27"/>
        <v>32.758620689655174</v>
      </c>
      <c r="K48" s="29">
        <f t="shared" si="27"/>
        <v>28.57142857142857</v>
      </c>
      <c r="L48" s="29">
        <f t="shared" si="27"/>
        <v>40.909090909090914</v>
      </c>
      <c r="M48" s="29">
        <f t="shared" si="27"/>
        <v>22</v>
      </c>
      <c r="N48" s="41">
        <f>N47/N40*100</f>
        <v>38.765822784810126</v>
      </c>
    </row>
    <row r="49" spans="1:14" s="3" customFormat="1" ht="12">
      <c r="A49" s="60" t="s">
        <v>54</v>
      </c>
      <c r="B49" s="46">
        <f aca="true" t="shared" si="28" ref="B49:G49">B43-B47</f>
        <v>7</v>
      </c>
      <c r="C49" s="46">
        <f t="shared" si="28"/>
        <v>2</v>
      </c>
      <c r="D49" s="46">
        <f t="shared" si="28"/>
        <v>10</v>
      </c>
      <c r="E49" s="46">
        <f t="shared" si="28"/>
        <v>14</v>
      </c>
      <c r="F49" s="46">
        <f t="shared" si="28"/>
        <v>5</v>
      </c>
      <c r="G49" s="46">
        <f t="shared" si="28"/>
        <v>17</v>
      </c>
      <c r="H49" s="46">
        <f aca="true" t="shared" si="29" ref="H49:M49">H43-H47</f>
        <v>4</v>
      </c>
      <c r="I49" s="46">
        <f t="shared" si="29"/>
        <v>0</v>
      </c>
      <c r="J49" s="46">
        <f t="shared" si="29"/>
        <v>1</v>
      </c>
      <c r="K49" s="46">
        <f t="shared" si="29"/>
        <v>3</v>
      </c>
      <c r="L49" s="46">
        <f t="shared" si="29"/>
        <v>3</v>
      </c>
      <c r="M49" s="46">
        <f t="shared" si="29"/>
        <v>6</v>
      </c>
      <c r="N49" s="61">
        <f>SUM(B49:M49)</f>
        <v>72</v>
      </c>
    </row>
    <row r="50" spans="1:14" s="2" customFormat="1" ht="9.75" customHeight="1" thickBot="1">
      <c r="A50" s="31" t="s">
        <v>20</v>
      </c>
      <c r="B50" s="43">
        <f aca="true" t="shared" si="30" ref="B50:M50">B49/B40*100</f>
        <v>15.909090909090908</v>
      </c>
      <c r="C50" s="43">
        <f t="shared" si="30"/>
        <v>4.878048780487805</v>
      </c>
      <c r="D50" s="43">
        <f t="shared" si="30"/>
        <v>22.727272727272727</v>
      </c>
      <c r="E50" s="43">
        <f t="shared" si="30"/>
        <v>16.666666666666664</v>
      </c>
      <c r="F50" s="43">
        <f t="shared" si="30"/>
        <v>10.204081632653061</v>
      </c>
      <c r="G50" s="43">
        <f t="shared" si="30"/>
        <v>27.419354838709676</v>
      </c>
      <c r="H50" s="43">
        <f t="shared" si="30"/>
        <v>6.896551724137931</v>
      </c>
      <c r="I50" s="43">
        <f t="shared" si="30"/>
        <v>0</v>
      </c>
      <c r="J50" s="43">
        <f t="shared" si="30"/>
        <v>1.7241379310344827</v>
      </c>
      <c r="K50" s="43">
        <f t="shared" si="30"/>
        <v>5.357142857142857</v>
      </c>
      <c r="L50" s="43">
        <f t="shared" si="30"/>
        <v>6.8181818181818175</v>
      </c>
      <c r="M50" s="43">
        <f t="shared" si="30"/>
        <v>12</v>
      </c>
      <c r="N50" s="44">
        <f>N49/N40*100</f>
        <v>11.39240506329114</v>
      </c>
    </row>
    <row r="51" spans="1:14" s="3" customFormat="1" ht="12">
      <c r="A51" s="30" t="s">
        <v>55</v>
      </c>
      <c r="B51" s="25">
        <v>4</v>
      </c>
      <c r="C51" s="25">
        <v>2</v>
      </c>
      <c r="D51" s="25">
        <v>8</v>
      </c>
      <c r="E51" s="25">
        <v>3</v>
      </c>
      <c r="F51" s="25">
        <v>4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5</v>
      </c>
      <c r="N51" s="40">
        <f>SUM(B51:M51)</f>
        <v>26</v>
      </c>
    </row>
    <row r="52" spans="1:14" s="9" customFormat="1" ht="9.75" customHeight="1">
      <c r="A52" s="26" t="s">
        <v>20</v>
      </c>
      <c r="B52" s="29">
        <f aca="true" t="shared" si="31" ref="B52:M52">B51/B40*100</f>
        <v>9.090909090909092</v>
      </c>
      <c r="C52" s="29">
        <f t="shared" si="31"/>
        <v>4.878048780487805</v>
      </c>
      <c r="D52" s="29">
        <f t="shared" si="31"/>
        <v>18.181818181818183</v>
      </c>
      <c r="E52" s="29">
        <f t="shared" si="31"/>
        <v>3.571428571428571</v>
      </c>
      <c r="F52" s="29">
        <f t="shared" si="31"/>
        <v>8.16326530612245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0</v>
      </c>
      <c r="K52" s="29">
        <f t="shared" si="31"/>
        <v>0</v>
      </c>
      <c r="L52" s="29">
        <f t="shared" si="31"/>
        <v>0</v>
      </c>
      <c r="M52" s="29">
        <f t="shared" si="31"/>
        <v>10</v>
      </c>
      <c r="N52" s="41">
        <f>N51/N40*100</f>
        <v>4.113924050632911</v>
      </c>
    </row>
    <row r="53" spans="1:14" s="3" customFormat="1" ht="12">
      <c r="A53" s="30" t="s">
        <v>56</v>
      </c>
      <c r="B53" s="25">
        <v>1</v>
      </c>
      <c r="C53" s="25">
        <v>0</v>
      </c>
      <c r="D53" s="25">
        <v>0</v>
      </c>
      <c r="E53" s="25">
        <v>10</v>
      </c>
      <c r="F53" s="25">
        <v>0</v>
      </c>
      <c r="G53" s="25">
        <v>14</v>
      </c>
      <c r="H53" s="25">
        <v>2</v>
      </c>
      <c r="I53" s="25">
        <v>0</v>
      </c>
      <c r="J53" s="25">
        <v>1</v>
      </c>
      <c r="K53" s="25">
        <v>3</v>
      </c>
      <c r="L53" s="25">
        <v>3</v>
      </c>
      <c r="M53" s="25">
        <v>1</v>
      </c>
      <c r="N53" s="40">
        <f>SUM(B53:M53)</f>
        <v>35</v>
      </c>
    </row>
    <row r="54" spans="1:14" s="9" customFormat="1" ht="9.75" customHeight="1">
      <c r="A54" s="26" t="s">
        <v>20</v>
      </c>
      <c r="B54" s="29">
        <f aca="true" t="shared" si="32" ref="B54:M54">B53/B40*100</f>
        <v>2.272727272727273</v>
      </c>
      <c r="C54" s="29">
        <f t="shared" si="32"/>
        <v>0</v>
      </c>
      <c r="D54" s="29">
        <f t="shared" si="32"/>
        <v>0</v>
      </c>
      <c r="E54" s="29">
        <f t="shared" si="32"/>
        <v>11.904761904761903</v>
      </c>
      <c r="F54" s="29">
        <f t="shared" si="32"/>
        <v>0</v>
      </c>
      <c r="G54" s="29">
        <f t="shared" si="32"/>
        <v>22.58064516129032</v>
      </c>
      <c r="H54" s="29">
        <f t="shared" si="32"/>
        <v>3.4482758620689653</v>
      </c>
      <c r="I54" s="29">
        <f t="shared" si="32"/>
        <v>0</v>
      </c>
      <c r="J54" s="29">
        <f t="shared" si="32"/>
        <v>1.7241379310344827</v>
      </c>
      <c r="K54" s="29">
        <f t="shared" si="32"/>
        <v>5.357142857142857</v>
      </c>
      <c r="L54" s="29">
        <f t="shared" si="32"/>
        <v>6.8181818181818175</v>
      </c>
      <c r="M54" s="29">
        <f t="shared" si="32"/>
        <v>2</v>
      </c>
      <c r="N54" s="41">
        <f>N53/N40*100</f>
        <v>5.537974683544303</v>
      </c>
    </row>
    <row r="55" spans="1:14" s="3" customFormat="1" ht="12">
      <c r="A55" s="30" t="s">
        <v>57</v>
      </c>
      <c r="B55" s="25">
        <v>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2</v>
      </c>
    </row>
    <row r="56" spans="1:14" s="9" customFormat="1" ht="9.75" customHeight="1">
      <c r="A56" s="26" t="s">
        <v>20</v>
      </c>
      <c r="B56" s="29">
        <f aca="true" t="shared" si="33" ref="B56:M56">B55/B40*100</f>
        <v>4.545454545454546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0.31645569620253167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2</v>
      </c>
    </row>
    <row r="58" spans="1:14" s="9" customFormat="1" ht="9.75" customHeight="1">
      <c r="A58" s="26" t="s">
        <v>20</v>
      </c>
      <c r="B58" s="29">
        <f aca="true" t="shared" si="34" ref="B58:M58">B57/B40*100</f>
        <v>0</v>
      </c>
      <c r="C58" s="29">
        <f t="shared" si="34"/>
        <v>0</v>
      </c>
      <c r="D58" s="29">
        <f t="shared" si="34"/>
        <v>4.545454545454546</v>
      </c>
      <c r="E58" s="29">
        <f t="shared" si="34"/>
        <v>0</v>
      </c>
      <c r="F58" s="29">
        <f t="shared" si="34"/>
        <v>0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0.31645569620253167</v>
      </c>
    </row>
    <row r="59" spans="1:14" s="2" customFormat="1" ht="29.2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40">
        <f>SUM(B59:M59)</f>
        <v>0</v>
      </c>
    </row>
    <row r="60" spans="1:14" s="9" customFormat="1" ht="9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0</v>
      </c>
      <c r="N60" s="41">
        <f>N59/N40*100</f>
        <v>0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1</v>
      </c>
      <c r="F61" s="25">
        <v>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2</v>
      </c>
    </row>
    <row r="62" spans="1:14" s="9" customFormat="1" ht="9.75" customHeight="1">
      <c r="A62" s="26" t="s">
        <v>20</v>
      </c>
      <c r="B62" s="29">
        <f aca="true" t="shared" si="36" ref="B62:I62">B61/B40*100</f>
        <v>0</v>
      </c>
      <c r="C62" s="29">
        <f t="shared" si="36"/>
        <v>0</v>
      </c>
      <c r="D62" s="29">
        <f t="shared" si="36"/>
        <v>0</v>
      </c>
      <c r="E62" s="29">
        <f t="shared" si="36"/>
        <v>1.1904761904761905</v>
      </c>
      <c r="F62" s="29">
        <f t="shared" si="36"/>
        <v>2.0408163265306123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>J61/J40*100</f>
        <v>0</v>
      </c>
      <c r="K62" s="29">
        <f>K61/K40*100</f>
        <v>0</v>
      </c>
      <c r="L62" s="29">
        <f>L61/L40*100</f>
        <v>0</v>
      </c>
      <c r="M62" s="29">
        <f>M61/M40*100</f>
        <v>0</v>
      </c>
      <c r="N62" s="41">
        <f>N61/N40*100</f>
        <v>0.31645569620253167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1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3</v>
      </c>
    </row>
    <row r="64" spans="1:14" s="9" customFormat="1" ht="9.75" customHeight="1">
      <c r="A64" s="26" t="s">
        <v>20</v>
      </c>
      <c r="B64" s="29">
        <f>B63/B40*100</f>
        <v>0</v>
      </c>
      <c r="C64" s="29">
        <f>C63/C40*100</f>
        <v>0</v>
      </c>
      <c r="D64" s="29">
        <f>D63/D40*100</f>
        <v>0</v>
      </c>
      <c r="E64" s="29">
        <f>E63/E40*100</f>
        <v>0</v>
      </c>
      <c r="F64" s="29">
        <f>F63/F40*100</f>
        <v>0</v>
      </c>
      <c r="G64" s="29">
        <f aca="true" t="shared" si="37" ref="G64:M64">G63/G40*100</f>
        <v>1.6129032258064515</v>
      </c>
      <c r="H64" s="29">
        <f t="shared" si="37"/>
        <v>3.4482758620689653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 t="shared" si="37"/>
        <v>0</v>
      </c>
      <c r="N64" s="41">
        <f>N63/N40*100</f>
        <v>0.4746835443037975</v>
      </c>
    </row>
    <row r="65" spans="1:14" s="9" customFormat="1" ht="9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2</v>
      </c>
    </row>
    <row r="66" spans="1:14" s="9" customFormat="1" ht="9.75" customHeight="1" thickBot="1">
      <c r="A66" s="31" t="s">
        <v>20</v>
      </c>
      <c r="B66" s="34">
        <f>B65/B40*100</f>
        <v>0</v>
      </c>
      <c r="C66" s="34">
        <f>C65/C40*100</f>
        <v>0</v>
      </c>
      <c r="D66" s="34">
        <f>D65/D40*100</f>
        <v>0</v>
      </c>
      <c r="E66" s="34">
        <f>E65/E40*100</f>
        <v>0</v>
      </c>
      <c r="F66" s="34">
        <f>F65/F40*100</f>
        <v>0</v>
      </c>
      <c r="G66" s="34">
        <f aca="true" t="shared" si="38" ref="G66:M66">G65/G40*100</f>
        <v>3.225806451612903</v>
      </c>
      <c r="H66" s="34">
        <f t="shared" si="38"/>
        <v>0</v>
      </c>
      <c r="I66" s="34">
        <f t="shared" si="38"/>
        <v>0</v>
      </c>
      <c r="J66" s="34">
        <f t="shared" si="38"/>
        <v>0</v>
      </c>
      <c r="K66" s="34">
        <f t="shared" si="38"/>
        <v>0</v>
      </c>
      <c r="L66" s="34">
        <f t="shared" si="38"/>
        <v>0</v>
      </c>
      <c r="M66" s="34">
        <f t="shared" si="38"/>
        <v>0</v>
      </c>
      <c r="N66" s="42">
        <f>N65/N40*100</f>
        <v>0.31645569620253167</v>
      </c>
    </row>
    <row r="67" spans="1:14" s="3" customFormat="1" ht="12">
      <c r="A67" s="30" t="s">
        <v>66</v>
      </c>
      <c r="B67" s="25">
        <v>0</v>
      </c>
      <c r="C67" s="25">
        <v>0</v>
      </c>
      <c r="D67" s="25">
        <v>1</v>
      </c>
      <c r="E67" s="25">
        <v>0</v>
      </c>
      <c r="F67" s="25">
        <v>4</v>
      </c>
      <c r="G67" s="25">
        <v>0</v>
      </c>
      <c r="H67" s="25">
        <v>1</v>
      </c>
      <c r="I67" s="25">
        <v>0</v>
      </c>
      <c r="J67" s="25">
        <v>7</v>
      </c>
      <c r="K67" s="25">
        <v>3</v>
      </c>
      <c r="L67" s="25">
        <v>9</v>
      </c>
      <c r="M67" s="25">
        <v>8</v>
      </c>
      <c r="N67" s="40">
        <f>SUM(B67:M67)</f>
        <v>33</v>
      </c>
    </row>
    <row r="68" spans="1:14" s="9" customFormat="1" ht="9.75" customHeight="1">
      <c r="A68" s="26" t="s">
        <v>20</v>
      </c>
      <c r="B68" s="29">
        <f aca="true" t="shared" si="39" ref="B68:M68">B67/B40*100</f>
        <v>0</v>
      </c>
      <c r="C68" s="29">
        <f t="shared" si="39"/>
        <v>0</v>
      </c>
      <c r="D68" s="29">
        <f t="shared" si="39"/>
        <v>2.272727272727273</v>
      </c>
      <c r="E68" s="29">
        <f t="shared" si="39"/>
        <v>0</v>
      </c>
      <c r="F68" s="29">
        <f t="shared" si="39"/>
        <v>8.16326530612245</v>
      </c>
      <c r="G68" s="29">
        <f t="shared" si="39"/>
        <v>0</v>
      </c>
      <c r="H68" s="29">
        <f t="shared" si="39"/>
        <v>1.7241379310344827</v>
      </c>
      <c r="I68" s="29">
        <f t="shared" si="39"/>
        <v>0</v>
      </c>
      <c r="J68" s="29">
        <f t="shared" si="39"/>
        <v>12.068965517241379</v>
      </c>
      <c r="K68" s="29">
        <f t="shared" si="39"/>
        <v>5.357142857142857</v>
      </c>
      <c r="L68" s="29">
        <f t="shared" si="39"/>
        <v>20.454545454545457</v>
      </c>
      <c r="M68" s="29">
        <f t="shared" si="39"/>
        <v>16</v>
      </c>
      <c r="N68" s="41">
        <f>N67/N40*100</f>
        <v>5.2215189873417724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1</v>
      </c>
      <c r="M69" s="25">
        <v>1</v>
      </c>
      <c r="N69" s="40">
        <f>SUM(B69:M69)</f>
        <v>2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2.272727272727273</v>
      </c>
      <c r="M70" s="29">
        <f t="shared" si="40"/>
        <v>2</v>
      </c>
      <c r="N70" s="41">
        <f t="shared" si="40"/>
        <v>0.31645569620253167</v>
      </c>
    </row>
    <row r="71" spans="1:14" s="3" customFormat="1" ht="12">
      <c r="A71" s="30" t="s">
        <v>67</v>
      </c>
      <c r="B71" s="25">
        <v>0</v>
      </c>
      <c r="C71" s="25">
        <v>0</v>
      </c>
      <c r="D71" s="25">
        <v>1</v>
      </c>
      <c r="E71" s="25">
        <v>3</v>
      </c>
      <c r="F71" s="25">
        <v>1</v>
      </c>
      <c r="G71" s="25">
        <v>3</v>
      </c>
      <c r="H71" s="25">
        <v>0</v>
      </c>
      <c r="I71" s="25">
        <v>5</v>
      </c>
      <c r="J71" s="25">
        <v>2</v>
      </c>
      <c r="K71" s="25">
        <v>3</v>
      </c>
      <c r="L71" s="25">
        <v>0</v>
      </c>
      <c r="M71" s="25">
        <v>1</v>
      </c>
      <c r="N71" s="40">
        <f>SUM(B71:M71)</f>
        <v>19</v>
      </c>
    </row>
    <row r="72" spans="1:14" s="9" customFormat="1" ht="10.5">
      <c r="A72" s="26" t="s">
        <v>20</v>
      </c>
      <c r="B72" s="29">
        <f aca="true" t="shared" si="41" ref="B72:M72">B71/B40*100</f>
        <v>0</v>
      </c>
      <c r="C72" s="29">
        <f t="shared" si="41"/>
        <v>0</v>
      </c>
      <c r="D72" s="29">
        <f t="shared" si="41"/>
        <v>2.272727272727273</v>
      </c>
      <c r="E72" s="29">
        <f t="shared" si="41"/>
        <v>3.571428571428571</v>
      </c>
      <c r="F72" s="29">
        <f t="shared" si="41"/>
        <v>2.0408163265306123</v>
      </c>
      <c r="G72" s="29">
        <f t="shared" si="41"/>
        <v>4.838709677419355</v>
      </c>
      <c r="H72" s="29">
        <f t="shared" si="41"/>
        <v>0</v>
      </c>
      <c r="I72" s="29">
        <f t="shared" si="41"/>
        <v>11.904761904761903</v>
      </c>
      <c r="J72" s="29">
        <f t="shared" si="41"/>
        <v>3.4482758620689653</v>
      </c>
      <c r="K72" s="29">
        <f t="shared" si="41"/>
        <v>5.357142857142857</v>
      </c>
      <c r="L72" s="29">
        <f t="shared" si="41"/>
        <v>0</v>
      </c>
      <c r="M72" s="29">
        <f t="shared" si="41"/>
        <v>2</v>
      </c>
      <c r="N72" s="41">
        <f>N71/N40*100</f>
        <v>3.0063291139240507</v>
      </c>
    </row>
    <row r="73" spans="1:14" s="3" customFormat="1" ht="12">
      <c r="A73" s="30" t="s">
        <v>23</v>
      </c>
      <c r="B73" s="25">
        <v>9</v>
      </c>
      <c r="C73" s="25">
        <v>14</v>
      </c>
      <c r="D73" s="25">
        <v>13</v>
      </c>
      <c r="E73" s="25">
        <v>14</v>
      </c>
      <c r="F73" s="25">
        <v>12</v>
      </c>
      <c r="G73" s="25">
        <v>9</v>
      </c>
      <c r="H73" s="25">
        <v>17</v>
      </c>
      <c r="I73" s="25">
        <v>15</v>
      </c>
      <c r="J73" s="25">
        <v>19</v>
      </c>
      <c r="K73" s="25">
        <v>28</v>
      </c>
      <c r="L73" s="25">
        <v>9</v>
      </c>
      <c r="M73" s="25">
        <v>17</v>
      </c>
      <c r="N73" s="40">
        <f>SUM(B73:M73)</f>
        <v>176</v>
      </c>
    </row>
    <row r="74" spans="1:14" s="9" customFormat="1" ht="10.5">
      <c r="A74" s="26" t="s">
        <v>20</v>
      </c>
      <c r="B74" s="29">
        <f aca="true" t="shared" si="42" ref="B74:M74">B73/B40*100</f>
        <v>20.454545454545457</v>
      </c>
      <c r="C74" s="29">
        <f t="shared" si="42"/>
        <v>34.146341463414636</v>
      </c>
      <c r="D74" s="29">
        <f t="shared" si="42"/>
        <v>29.545454545454547</v>
      </c>
      <c r="E74" s="29">
        <f t="shared" si="42"/>
        <v>16.666666666666664</v>
      </c>
      <c r="F74" s="29">
        <f t="shared" si="42"/>
        <v>24.489795918367346</v>
      </c>
      <c r="G74" s="29">
        <f t="shared" si="42"/>
        <v>14.516129032258066</v>
      </c>
      <c r="H74" s="29">
        <f t="shared" si="42"/>
        <v>29.310344827586203</v>
      </c>
      <c r="I74" s="29">
        <f t="shared" si="42"/>
        <v>35.714285714285715</v>
      </c>
      <c r="J74" s="29">
        <f t="shared" si="42"/>
        <v>32.758620689655174</v>
      </c>
      <c r="K74" s="29">
        <f t="shared" si="42"/>
        <v>50</v>
      </c>
      <c r="L74" s="29">
        <f t="shared" si="42"/>
        <v>20.454545454545457</v>
      </c>
      <c r="M74" s="29">
        <f t="shared" si="42"/>
        <v>34</v>
      </c>
      <c r="N74" s="41">
        <f>N73/N40*100</f>
        <v>27.848101265822784</v>
      </c>
    </row>
    <row r="75" spans="1:14" s="3" customFormat="1" ht="12" customHeight="1">
      <c r="A75" s="30" t="s">
        <v>59</v>
      </c>
      <c r="B75" s="25">
        <v>7</v>
      </c>
      <c r="C75" s="25">
        <v>3</v>
      </c>
      <c r="D75" s="25">
        <v>1</v>
      </c>
      <c r="E75" s="25">
        <v>7</v>
      </c>
      <c r="F75" s="25">
        <v>5</v>
      </c>
      <c r="G75" s="25">
        <v>5</v>
      </c>
      <c r="H75" s="25">
        <v>7</v>
      </c>
      <c r="I75" s="25">
        <v>4</v>
      </c>
      <c r="J75" s="25">
        <v>6</v>
      </c>
      <c r="K75" s="25">
        <v>0</v>
      </c>
      <c r="L75" s="25">
        <v>4</v>
      </c>
      <c r="M75" s="25">
        <v>4</v>
      </c>
      <c r="N75" s="40">
        <f>SUM(B75:M75)</f>
        <v>53</v>
      </c>
    </row>
    <row r="76" spans="1:14" s="9" customFormat="1" ht="10.5">
      <c r="A76" s="26" t="s">
        <v>20</v>
      </c>
      <c r="B76" s="29">
        <f aca="true" t="shared" si="43" ref="B76:M76">B75/B40*100</f>
        <v>15.909090909090908</v>
      </c>
      <c r="C76" s="29">
        <f t="shared" si="43"/>
        <v>7.317073170731707</v>
      </c>
      <c r="D76" s="29">
        <f t="shared" si="43"/>
        <v>2.272727272727273</v>
      </c>
      <c r="E76" s="29">
        <f t="shared" si="43"/>
        <v>8.333333333333332</v>
      </c>
      <c r="F76" s="29">
        <f t="shared" si="43"/>
        <v>10.204081632653061</v>
      </c>
      <c r="G76" s="29">
        <f t="shared" si="43"/>
        <v>8.064516129032258</v>
      </c>
      <c r="H76" s="29">
        <f t="shared" si="43"/>
        <v>12.068965517241379</v>
      </c>
      <c r="I76" s="29">
        <f t="shared" si="43"/>
        <v>9.523809523809524</v>
      </c>
      <c r="J76" s="29">
        <f t="shared" si="43"/>
        <v>10.344827586206897</v>
      </c>
      <c r="K76" s="29">
        <f t="shared" si="43"/>
        <v>0</v>
      </c>
      <c r="L76" s="29">
        <f t="shared" si="43"/>
        <v>9.090909090909092</v>
      </c>
      <c r="M76" s="29">
        <f t="shared" si="43"/>
        <v>8</v>
      </c>
      <c r="N76" s="41">
        <f>N75/N40*100</f>
        <v>8.38607594936709</v>
      </c>
    </row>
    <row r="77" spans="1:14" s="3" customFormat="1" ht="12">
      <c r="A77" s="30" t="s">
        <v>30</v>
      </c>
      <c r="B77" s="25">
        <f aca="true" t="shared" si="44" ref="B77:G77">B40-B43-B67-B71-B73-B75</f>
        <v>4</v>
      </c>
      <c r="C77" s="25">
        <f t="shared" si="44"/>
        <v>3</v>
      </c>
      <c r="D77" s="25">
        <f t="shared" si="44"/>
        <v>0</v>
      </c>
      <c r="E77" s="25">
        <f t="shared" si="44"/>
        <v>1</v>
      </c>
      <c r="F77" s="25">
        <f t="shared" si="44"/>
        <v>0</v>
      </c>
      <c r="G77" s="25">
        <f t="shared" si="44"/>
        <v>8</v>
      </c>
      <c r="H77" s="25">
        <f>H40-H43-H67-H71-H73-H75</f>
        <v>3</v>
      </c>
      <c r="I77" s="25">
        <f>I40-I43-I67-I71-I73-I75</f>
        <v>4</v>
      </c>
      <c r="J77" s="25">
        <f>J40-J43-J67-J71-J73-J75</f>
        <v>4</v>
      </c>
      <c r="K77" s="25">
        <f>K40-K43-K67-K69-K71-K73-K75</f>
        <v>3</v>
      </c>
      <c r="L77" s="25">
        <f>L40-L43-L67-L69-L71-L73-L75</f>
        <v>0</v>
      </c>
      <c r="M77" s="25">
        <f>M40-M43-M67-M69-M71-M73-M75</f>
        <v>2</v>
      </c>
      <c r="N77" s="40">
        <f>SUM(B77:M77)</f>
        <v>32</v>
      </c>
    </row>
    <row r="78" spans="1:14" s="2" customFormat="1" ht="10.5" customHeight="1" thickBot="1">
      <c r="A78" s="31" t="s">
        <v>20</v>
      </c>
      <c r="B78" s="43">
        <f aca="true" t="shared" si="45" ref="B78:M78">B77/B40*100</f>
        <v>9.090909090909092</v>
      </c>
      <c r="C78" s="43">
        <f t="shared" si="45"/>
        <v>7.317073170731707</v>
      </c>
      <c r="D78" s="43">
        <f t="shared" si="45"/>
        <v>0</v>
      </c>
      <c r="E78" s="43">
        <f t="shared" si="45"/>
        <v>1.1904761904761905</v>
      </c>
      <c r="F78" s="43">
        <f t="shared" si="45"/>
        <v>0</v>
      </c>
      <c r="G78" s="43">
        <f t="shared" si="45"/>
        <v>12.903225806451612</v>
      </c>
      <c r="H78" s="43">
        <f t="shared" si="45"/>
        <v>5.172413793103448</v>
      </c>
      <c r="I78" s="43">
        <f t="shared" si="45"/>
        <v>9.523809523809524</v>
      </c>
      <c r="J78" s="43">
        <f t="shared" si="45"/>
        <v>6.896551724137931</v>
      </c>
      <c r="K78" s="43">
        <f t="shared" si="45"/>
        <v>5.357142857142857</v>
      </c>
      <c r="L78" s="43">
        <f t="shared" si="45"/>
        <v>0</v>
      </c>
      <c r="M78" s="43">
        <f t="shared" si="45"/>
        <v>4</v>
      </c>
      <c r="N78" s="44">
        <f>N77/N40*100</f>
        <v>5.063291139240507</v>
      </c>
    </row>
  </sheetData>
  <printOptions/>
  <pageMargins left="0.75" right="0.24" top="0.13" bottom="0.12" header="0.03" footer="0.1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N78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18.125" style="45" customWidth="1"/>
    <col min="2" max="14" width="5.75390625" style="45" customWidth="1"/>
  </cols>
  <sheetData>
    <row r="1" spans="1:14" s="5" customFormat="1" ht="12" customHeight="1" thickBo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53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708</v>
      </c>
      <c r="C3" s="20">
        <v>727</v>
      </c>
      <c r="D3" s="21">
        <v>733</v>
      </c>
      <c r="E3" s="21">
        <v>723</v>
      </c>
      <c r="F3" s="21">
        <v>674</v>
      </c>
      <c r="G3" s="21">
        <v>648</v>
      </c>
      <c r="H3" s="21">
        <v>628</v>
      </c>
      <c r="I3" s="21">
        <v>605</v>
      </c>
      <c r="J3" s="21">
        <v>602</v>
      </c>
      <c r="K3" s="21">
        <v>597</v>
      </c>
      <c r="L3" s="21">
        <v>615</v>
      </c>
      <c r="M3" s="21">
        <v>600</v>
      </c>
      <c r="N3" s="21">
        <v>633</v>
      </c>
    </row>
    <row r="4" spans="1:14" s="5" customFormat="1" ht="12" customHeight="1" thickTop="1">
      <c r="A4" s="22" t="s">
        <v>3</v>
      </c>
      <c r="B4" s="23">
        <v>395</v>
      </c>
      <c r="C4" s="24">
        <v>393</v>
      </c>
      <c r="D4" s="25">
        <v>397</v>
      </c>
      <c r="E4" s="25">
        <v>389</v>
      </c>
      <c r="F4" s="25">
        <v>381</v>
      </c>
      <c r="G4" s="25">
        <v>373</v>
      </c>
      <c r="H4" s="25">
        <v>376</v>
      </c>
      <c r="I4" s="25">
        <v>373</v>
      </c>
      <c r="J4" s="25">
        <v>377</v>
      </c>
      <c r="K4" s="25">
        <v>384</v>
      </c>
      <c r="L4" s="25">
        <v>390</v>
      </c>
      <c r="M4" s="25">
        <v>371</v>
      </c>
      <c r="N4" s="25">
        <v>377</v>
      </c>
    </row>
    <row r="5" spans="1:14" s="8" customFormat="1" ht="10.5" customHeight="1">
      <c r="A5" s="26" t="s">
        <v>4</v>
      </c>
      <c r="B5" s="27">
        <f aca="true" t="shared" si="0" ref="B5:N5">B4/B3*100</f>
        <v>55.7909604519774</v>
      </c>
      <c r="C5" s="28">
        <f t="shared" si="0"/>
        <v>54.057771664374144</v>
      </c>
      <c r="D5" s="29">
        <f t="shared" si="0"/>
        <v>54.160982264665755</v>
      </c>
      <c r="E5" s="29">
        <f t="shared" si="0"/>
        <v>53.80359612724758</v>
      </c>
      <c r="F5" s="29">
        <f t="shared" si="0"/>
        <v>56.52818991097923</v>
      </c>
      <c r="G5" s="29">
        <f t="shared" si="0"/>
        <v>57.56172839506173</v>
      </c>
      <c r="H5" s="29">
        <f t="shared" si="0"/>
        <v>59.87261146496815</v>
      </c>
      <c r="I5" s="29">
        <f t="shared" si="0"/>
        <v>61.65289256198348</v>
      </c>
      <c r="J5" s="29">
        <f t="shared" si="0"/>
        <v>62.62458471760798</v>
      </c>
      <c r="K5" s="29">
        <f t="shared" si="0"/>
        <v>64.321608040201</v>
      </c>
      <c r="L5" s="29">
        <f t="shared" si="0"/>
        <v>63.41463414634146</v>
      </c>
      <c r="M5" s="29">
        <f t="shared" si="0"/>
        <v>61.83333333333333</v>
      </c>
      <c r="N5" s="29">
        <f t="shared" si="0"/>
        <v>59.55766192733017</v>
      </c>
    </row>
    <row r="6" spans="1:14" s="5" customFormat="1" ht="12" customHeight="1">
      <c r="A6" s="30" t="s">
        <v>61</v>
      </c>
      <c r="B6" s="23">
        <v>543</v>
      </c>
      <c r="C6" s="24">
        <v>558</v>
      </c>
      <c r="D6" s="25">
        <v>565</v>
      </c>
      <c r="E6" s="25">
        <v>562</v>
      </c>
      <c r="F6" s="25">
        <v>518</v>
      </c>
      <c r="G6" s="25">
        <v>502</v>
      </c>
      <c r="H6" s="25">
        <v>485</v>
      </c>
      <c r="I6" s="25">
        <v>469</v>
      </c>
      <c r="J6" s="25">
        <v>458</v>
      </c>
      <c r="K6" s="25">
        <v>451</v>
      </c>
      <c r="L6" s="25">
        <v>463</v>
      </c>
      <c r="M6" s="25">
        <v>462</v>
      </c>
      <c r="N6" s="25">
        <v>487</v>
      </c>
    </row>
    <row r="7" spans="1:14" s="8" customFormat="1" ht="10.5" customHeight="1">
      <c r="A7" s="26" t="s">
        <v>4</v>
      </c>
      <c r="B7" s="27">
        <f aca="true" t="shared" si="1" ref="B7:N7">B6/B3*100</f>
        <v>76.69491525423729</v>
      </c>
      <c r="C7" s="28">
        <f t="shared" si="1"/>
        <v>76.75378266850069</v>
      </c>
      <c r="D7" s="29">
        <f t="shared" si="1"/>
        <v>77.08049113233287</v>
      </c>
      <c r="E7" s="29">
        <f t="shared" si="1"/>
        <v>77.731673582296</v>
      </c>
      <c r="F7" s="29">
        <f t="shared" si="1"/>
        <v>76.8545994065282</v>
      </c>
      <c r="G7" s="29">
        <f t="shared" si="1"/>
        <v>77.46913580246914</v>
      </c>
      <c r="H7" s="29">
        <f t="shared" si="1"/>
        <v>77.22929936305732</v>
      </c>
      <c r="I7" s="29">
        <f t="shared" si="1"/>
        <v>77.52066115702479</v>
      </c>
      <c r="J7" s="29">
        <f t="shared" si="1"/>
        <v>76.0797342192691</v>
      </c>
      <c r="K7" s="29">
        <f t="shared" si="1"/>
        <v>75.54438860971524</v>
      </c>
      <c r="L7" s="29">
        <f t="shared" si="1"/>
        <v>75.28455284552845</v>
      </c>
      <c r="M7" s="29">
        <f t="shared" si="1"/>
        <v>77</v>
      </c>
      <c r="N7" s="29">
        <f t="shared" si="1"/>
        <v>76.93522906793049</v>
      </c>
    </row>
    <row r="8" spans="1:14" s="5" customFormat="1" ht="12" customHeight="1">
      <c r="A8" s="30" t="s">
        <v>5</v>
      </c>
      <c r="B8" s="23">
        <v>63</v>
      </c>
      <c r="C8" s="24">
        <v>61</v>
      </c>
      <c r="D8" s="25">
        <v>61</v>
      </c>
      <c r="E8" s="25">
        <v>55</v>
      </c>
      <c r="F8" s="25">
        <v>54</v>
      </c>
      <c r="G8" s="25">
        <v>51</v>
      </c>
      <c r="H8" s="25">
        <v>48</v>
      </c>
      <c r="I8" s="25">
        <v>52</v>
      </c>
      <c r="J8" s="25">
        <v>55</v>
      </c>
      <c r="K8" s="25">
        <v>53</v>
      </c>
      <c r="L8" s="25">
        <v>50</v>
      </c>
      <c r="M8" s="25">
        <v>48</v>
      </c>
      <c r="N8" s="25">
        <v>43</v>
      </c>
    </row>
    <row r="9" spans="1:14" s="8" customFormat="1" ht="10.5" customHeight="1">
      <c r="A9" s="26" t="s">
        <v>4</v>
      </c>
      <c r="B9" s="27">
        <f aca="true" t="shared" si="2" ref="B9:N9">B8/B3*100</f>
        <v>8.898305084745763</v>
      </c>
      <c r="C9" s="28">
        <f t="shared" si="2"/>
        <v>8.390646492434662</v>
      </c>
      <c r="D9" s="29">
        <f t="shared" si="2"/>
        <v>8.321964529331515</v>
      </c>
      <c r="E9" s="29">
        <f t="shared" si="2"/>
        <v>7.607192254495159</v>
      </c>
      <c r="F9" s="29">
        <f t="shared" si="2"/>
        <v>8.011869436201781</v>
      </c>
      <c r="G9" s="29">
        <f t="shared" si="2"/>
        <v>7.87037037037037</v>
      </c>
      <c r="H9" s="29">
        <f t="shared" si="2"/>
        <v>7.643312101910828</v>
      </c>
      <c r="I9" s="29">
        <f t="shared" si="2"/>
        <v>8.59504132231405</v>
      </c>
      <c r="J9" s="29">
        <f t="shared" si="2"/>
        <v>9.136212624584719</v>
      </c>
      <c r="K9" s="29">
        <f t="shared" si="2"/>
        <v>8.877721943048575</v>
      </c>
      <c r="L9" s="29">
        <f t="shared" si="2"/>
        <v>8.130081300813007</v>
      </c>
      <c r="M9" s="29">
        <f t="shared" si="2"/>
        <v>8</v>
      </c>
      <c r="N9" s="29">
        <f t="shared" si="2"/>
        <v>6.79304897314376</v>
      </c>
    </row>
    <row r="10" spans="1:14" s="5" customFormat="1" ht="12" customHeight="1">
      <c r="A10" s="30" t="s">
        <v>6</v>
      </c>
      <c r="B10" s="23">
        <f aca="true" t="shared" si="3" ref="B10:G10">B3-B6</f>
        <v>165</v>
      </c>
      <c r="C10" s="24">
        <f t="shared" si="3"/>
        <v>169</v>
      </c>
      <c r="D10" s="25">
        <f t="shared" si="3"/>
        <v>168</v>
      </c>
      <c r="E10" s="25">
        <f t="shared" si="3"/>
        <v>161</v>
      </c>
      <c r="F10" s="25">
        <f t="shared" si="3"/>
        <v>156</v>
      </c>
      <c r="G10" s="25">
        <f t="shared" si="3"/>
        <v>146</v>
      </c>
      <c r="H10" s="25">
        <f aca="true" t="shared" si="4" ref="H10:M10">H3-H6</f>
        <v>143</v>
      </c>
      <c r="I10" s="25">
        <f t="shared" si="4"/>
        <v>136</v>
      </c>
      <c r="J10" s="25">
        <f t="shared" si="4"/>
        <v>144</v>
      </c>
      <c r="K10" s="25">
        <f t="shared" si="4"/>
        <v>146</v>
      </c>
      <c r="L10" s="25">
        <f t="shared" si="4"/>
        <v>152</v>
      </c>
      <c r="M10" s="25">
        <f t="shared" si="4"/>
        <v>138</v>
      </c>
      <c r="N10" s="25">
        <f>N3-N6</f>
        <v>146</v>
      </c>
    </row>
    <row r="11" spans="1:14" s="8" customFormat="1" ht="10.5" customHeight="1">
      <c r="A11" s="26" t="s">
        <v>4</v>
      </c>
      <c r="B11" s="27">
        <f aca="true" t="shared" si="5" ref="B11:N11">B10/B3*100</f>
        <v>23.30508474576271</v>
      </c>
      <c r="C11" s="28">
        <f t="shared" si="5"/>
        <v>23.24621733149931</v>
      </c>
      <c r="D11" s="29">
        <f t="shared" si="5"/>
        <v>22.919508867667123</v>
      </c>
      <c r="E11" s="29">
        <f t="shared" si="5"/>
        <v>22.268326417704014</v>
      </c>
      <c r="F11" s="29">
        <f t="shared" si="5"/>
        <v>23.14540059347181</v>
      </c>
      <c r="G11" s="29">
        <f t="shared" si="5"/>
        <v>22.530864197530864</v>
      </c>
      <c r="H11" s="29">
        <f t="shared" si="5"/>
        <v>22.770700636942674</v>
      </c>
      <c r="I11" s="29">
        <f t="shared" si="5"/>
        <v>22.479338842975206</v>
      </c>
      <c r="J11" s="29">
        <f t="shared" si="5"/>
        <v>23.920265780730897</v>
      </c>
      <c r="K11" s="29">
        <f t="shared" si="5"/>
        <v>24.455611390284755</v>
      </c>
      <c r="L11" s="29">
        <f t="shared" si="5"/>
        <v>24.715447154471544</v>
      </c>
      <c r="M11" s="29">
        <f t="shared" si="5"/>
        <v>23</v>
      </c>
      <c r="N11" s="29">
        <f t="shared" si="5"/>
        <v>23.06477093206951</v>
      </c>
    </row>
    <row r="12" spans="1:14" s="5" customFormat="1" ht="12" customHeight="1">
      <c r="A12" s="30" t="s">
        <v>7</v>
      </c>
      <c r="B12" s="23">
        <v>93</v>
      </c>
      <c r="C12" s="24">
        <v>88</v>
      </c>
      <c r="D12" s="25">
        <v>89</v>
      </c>
      <c r="E12" s="25">
        <v>84</v>
      </c>
      <c r="F12" s="25">
        <v>70</v>
      </c>
      <c r="G12" s="25">
        <v>69</v>
      </c>
      <c r="H12" s="25">
        <v>69</v>
      </c>
      <c r="I12" s="25">
        <v>73</v>
      </c>
      <c r="J12" s="25">
        <v>76</v>
      </c>
      <c r="K12" s="25">
        <v>71</v>
      </c>
      <c r="L12" s="25">
        <v>72</v>
      </c>
      <c r="M12" s="25">
        <v>67</v>
      </c>
      <c r="N12" s="25">
        <v>68</v>
      </c>
    </row>
    <row r="13" spans="1:14" s="8" customFormat="1" ht="10.5" customHeight="1">
      <c r="A13" s="26" t="s">
        <v>4</v>
      </c>
      <c r="B13" s="27">
        <f aca="true" t="shared" si="6" ref="B13:N13">B12/B3*100</f>
        <v>13.135593220338984</v>
      </c>
      <c r="C13" s="28">
        <f t="shared" si="6"/>
        <v>12.104539202200826</v>
      </c>
      <c r="D13" s="29">
        <f t="shared" si="6"/>
        <v>12.141882673942701</v>
      </c>
      <c r="E13" s="29">
        <f t="shared" si="6"/>
        <v>11.618257261410788</v>
      </c>
      <c r="F13" s="29">
        <f t="shared" si="6"/>
        <v>10.385756676557865</v>
      </c>
      <c r="G13" s="29">
        <f t="shared" si="6"/>
        <v>10.648148148148149</v>
      </c>
      <c r="H13" s="29">
        <f t="shared" si="6"/>
        <v>10.987261146496815</v>
      </c>
      <c r="I13" s="29">
        <f t="shared" si="6"/>
        <v>12.066115702479339</v>
      </c>
      <c r="J13" s="29">
        <f t="shared" si="6"/>
        <v>12.624584717607974</v>
      </c>
      <c r="K13" s="29">
        <f t="shared" si="6"/>
        <v>11.892797319932999</v>
      </c>
      <c r="L13" s="29">
        <f t="shared" si="6"/>
        <v>11.707317073170733</v>
      </c>
      <c r="M13" s="29">
        <f t="shared" si="6"/>
        <v>11.166666666666666</v>
      </c>
      <c r="N13" s="29">
        <f t="shared" si="6"/>
        <v>10.742496050552923</v>
      </c>
    </row>
    <row r="14" spans="1:14" s="5" customFormat="1" ht="12" customHeight="1">
      <c r="A14" s="30" t="s">
        <v>8</v>
      </c>
      <c r="B14" s="23">
        <f aca="true" t="shared" si="7" ref="B14:H14">B3-B12</f>
        <v>615</v>
      </c>
      <c r="C14" s="24">
        <f t="shared" si="7"/>
        <v>639</v>
      </c>
      <c r="D14" s="25">
        <f t="shared" si="7"/>
        <v>644</v>
      </c>
      <c r="E14" s="25">
        <f t="shared" si="7"/>
        <v>639</v>
      </c>
      <c r="F14" s="25">
        <f t="shared" si="7"/>
        <v>604</v>
      </c>
      <c r="G14" s="25">
        <f t="shared" si="7"/>
        <v>579</v>
      </c>
      <c r="H14" s="25">
        <f t="shared" si="7"/>
        <v>559</v>
      </c>
      <c r="I14" s="25">
        <f aca="true" t="shared" si="8" ref="I14:N14">I3-I12</f>
        <v>532</v>
      </c>
      <c r="J14" s="25">
        <f t="shared" si="8"/>
        <v>526</v>
      </c>
      <c r="K14" s="25">
        <f t="shared" si="8"/>
        <v>526</v>
      </c>
      <c r="L14" s="25">
        <f t="shared" si="8"/>
        <v>543</v>
      </c>
      <c r="M14" s="25">
        <f t="shared" si="8"/>
        <v>533</v>
      </c>
      <c r="N14" s="25">
        <f t="shared" si="8"/>
        <v>565</v>
      </c>
    </row>
    <row r="15" spans="1:14" s="8" customFormat="1" ht="10.5" customHeight="1">
      <c r="A15" s="26" t="s">
        <v>4</v>
      </c>
      <c r="B15" s="27">
        <f aca="true" t="shared" si="9" ref="B15:N15">B14/B3*100</f>
        <v>86.86440677966102</v>
      </c>
      <c r="C15" s="28">
        <f t="shared" si="9"/>
        <v>87.89546079779917</v>
      </c>
      <c r="D15" s="29">
        <f t="shared" si="9"/>
        <v>87.8581173260573</v>
      </c>
      <c r="E15" s="29">
        <f t="shared" si="9"/>
        <v>88.38174273858921</v>
      </c>
      <c r="F15" s="29">
        <f t="shared" si="9"/>
        <v>89.61424332344214</v>
      </c>
      <c r="G15" s="29">
        <f t="shared" si="9"/>
        <v>89.35185185185185</v>
      </c>
      <c r="H15" s="29">
        <f t="shared" si="9"/>
        <v>89.01273885350318</v>
      </c>
      <c r="I15" s="29">
        <f t="shared" si="9"/>
        <v>87.93388429752066</v>
      </c>
      <c r="J15" s="29">
        <f t="shared" si="9"/>
        <v>87.37541528239203</v>
      </c>
      <c r="K15" s="29">
        <f t="shared" si="9"/>
        <v>88.107202680067</v>
      </c>
      <c r="L15" s="29">
        <f t="shared" si="9"/>
        <v>88.29268292682927</v>
      </c>
      <c r="M15" s="29">
        <f t="shared" si="9"/>
        <v>88.83333333333333</v>
      </c>
      <c r="N15" s="29">
        <f t="shared" si="9"/>
        <v>89.25750394944708</v>
      </c>
    </row>
    <row r="16" spans="1:14" s="5" customFormat="1" ht="12" customHeight="1">
      <c r="A16" s="30" t="s">
        <v>71</v>
      </c>
      <c r="B16" s="23">
        <v>23</v>
      </c>
      <c r="C16" s="24">
        <v>21</v>
      </c>
      <c r="D16" s="25">
        <v>21</v>
      </c>
      <c r="E16" s="25">
        <v>25</v>
      </c>
      <c r="F16" s="25">
        <v>25</v>
      </c>
      <c r="G16" s="25">
        <v>23</v>
      </c>
      <c r="H16" s="25">
        <v>21</v>
      </c>
      <c r="I16" s="25">
        <v>22</v>
      </c>
      <c r="J16" s="25">
        <v>20</v>
      </c>
      <c r="K16" s="25">
        <v>20</v>
      </c>
      <c r="L16" s="25">
        <v>22</v>
      </c>
      <c r="M16" s="25">
        <v>22</v>
      </c>
      <c r="N16" s="25">
        <v>24</v>
      </c>
    </row>
    <row r="17" spans="1:14" s="8" customFormat="1" ht="10.5" customHeight="1">
      <c r="A17" s="26" t="s">
        <v>4</v>
      </c>
      <c r="B17" s="27">
        <f aca="true" t="shared" si="10" ref="B17:N17">B16/B3*100</f>
        <v>3.248587570621469</v>
      </c>
      <c r="C17" s="28">
        <f t="shared" si="10"/>
        <v>2.8885832187070153</v>
      </c>
      <c r="D17" s="29">
        <f t="shared" si="10"/>
        <v>2.8649386084583903</v>
      </c>
      <c r="E17" s="29">
        <f t="shared" si="10"/>
        <v>3.4578146611341634</v>
      </c>
      <c r="F17" s="29">
        <f t="shared" si="10"/>
        <v>3.7091988130563793</v>
      </c>
      <c r="G17" s="29">
        <f t="shared" si="10"/>
        <v>3.5493827160493825</v>
      </c>
      <c r="H17" s="29">
        <f t="shared" si="10"/>
        <v>3.343949044585987</v>
      </c>
      <c r="I17" s="29">
        <f t="shared" si="10"/>
        <v>3.6363636363636362</v>
      </c>
      <c r="J17" s="29">
        <f t="shared" si="10"/>
        <v>3.322259136212625</v>
      </c>
      <c r="K17" s="29">
        <f t="shared" si="10"/>
        <v>3.350083752093802</v>
      </c>
      <c r="L17" s="29">
        <f t="shared" si="10"/>
        <v>3.577235772357724</v>
      </c>
      <c r="M17" s="29">
        <f t="shared" si="10"/>
        <v>3.6666666666666665</v>
      </c>
      <c r="N17" s="29">
        <f t="shared" si="10"/>
        <v>3.7914691943127963</v>
      </c>
    </row>
    <row r="18" spans="1:14" s="5" customFormat="1" ht="12" customHeight="1">
      <c r="A18" s="30" t="s">
        <v>9</v>
      </c>
      <c r="B18" s="23">
        <v>323</v>
      </c>
      <c r="C18" s="24">
        <v>338</v>
      </c>
      <c r="D18" s="25">
        <v>334</v>
      </c>
      <c r="E18" s="25">
        <v>336</v>
      </c>
      <c r="F18" s="25">
        <v>311</v>
      </c>
      <c r="G18" s="25">
        <v>311</v>
      </c>
      <c r="H18" s="25">
        <v>284</v>
      </c>
      <c r="I18" s="25">
        <v>287</v>
      </c>
      <c r="J18" s="25">
        <v>285</v>
      </c>
      <c r="K18" s="25">
        <v>277</v>
      </c>
      <c r="L18" s="25">
        <v>275</v>
      </c>
      <c r="M18" s="25">
        <v>283</v>
      </c>
      <c r="N18" s="25">
        <v>288</v>
      </c>
    </row>
    <row r="19" spans="1:14" s="8" customFormat="1" ht="10.5" customHeight="1">
      <c r="A19" s="26" t="s">
        <v>4</v>
      </c>
      <c r="B19" s="27">
        <f aca="true" t="shared" si="11" ref="B19:N19">B18/B3*100</f>
        <v>45.62146892655367</v>
      </c>
      <c r="C19" s="28">
        <f t="shared" si="11"/>
        <v>46.49243466299862</v>
      </c>
      <c r="D19" s="29">
        <f t="shared" si="11"/>
        <v>45.56616643929058</v>
      </c>
      <c r="E19" s="29">
        <f t="shared" si="11"/>
        <v>46.47302904564315</v>
      </c>
      <c r="F19" s="29">
        <f t="shared" si="11"/>
        <v>46.14243323442137</v>
      </c>
      <c r="G19" s="29">
        <f t="shared" si="11"/>
        <v>47.99382716049383</v>
      </c>
      <c r="H19" s="29">
        <f t="shared" si="11"/>
        <v>45.22292993630573</v>
      </c>
      <c r="I19" s="29">
        <f t="shared" si="11"/>
        <v>47.43801652892562</v>
      </c>
      <c r="J19" s="29">
        <f t="shared" si="11"/>
        <v>47.3421926910299</v>
      </c>
      <c r="K19" s="29">
        <f t="shared" si="11"/>
        <v>46.39865996649916</v>
      </c>
      <c r="L19" s="29">
        <f t="shared" si="11"/>
        <v>44.71544715447154</v>
      </c>
      <c r="M19" s="29">
        <f t="shared" si="11"/>
        <v>47.16666666666667</v>
      </c>
      <c r="N19" s="29">
        <f t="shared" si="11"/>
        <v>45.497630331753555</v>
      </c>
    </row>
    <row r="20" spans="1:14" s="1" customFormat="1" ht="12" customHeight="1">
      <c r="A20" s="30" t="s">
        <v>10</v>
      </c>
      <c r="B20" s="23">
        <v>235</v>
      </c>
      <c r="C20" s="24">
        <v>244</v>
      </c>
      <c r="D20" s="25">
        <v>253</v>
      </c>
      <c r="E20" s="25">
        <v>251</v>
      </c>
      <c r="F20" s="25">
        <v>238</v>
      </c>
      <c r="G20" s="25">
        <v>229</v>
      </c>
      <c r="H20" s="25">
        <v>229</v>
      </c>
      <c r="I20" s="25">
        <v>216</v>
      </c>
      <c r="J20" s="25">
        <v>222</v>
      </c>
      <c r="K20" s="25">
        <v>229</v>
      </c>
      <c r="L20" s="25">
        <v>236</v>
      </c>
      <c r="M20" s="25">
        <v>218</v>
      </c>
      <c r="N20" s="25">
        <v>230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33.19209039548023</v>
      </c>
      <c r="C21" s="33">
        <f t="shared" si="12"/>
        <v>33.56258596973865</v>
      </c>
      <c r="D21" s="34">
        <f t="shared" si="12"/>
        <v>34.51568894952251</v>
      </c>
      <c r="E21" s="34">
        <f t="shared" si="12"/>
        <v>34.716459197786996</v>
      </c>
      <c r="F21" s="34">
        <f t="shared" si="12"/>
        <v>35.311572700296736</v>
      </c>
      <c r="G21" s="34">
        <f t="shared" si="12"/>
        <v>35.339506172839506</v>
      </c>
      <c r="H21" s="34">
        <f t="shared" si="12"/>
        <v>36.46496815286624</v>
      </c>
      <c r="I21" s="34">
        <f t="shared" si="12"/>
        <v>35.70247933884298</v>
      </c>
      <c r="J21" s="34">
        <f t="shared" si="12"/>
        <v>36.87707641196013</v>
      </c>
      <c r="K21" s="34">
        <f t="shared" si="12"/>
        <v>38.358458961474035</v>
      </c>
      <c r="L21" s="34">
        <f t="shared" si="12"/>
        <v>38.3739837398374</v>
      </c>
      <c r="M21" s="34">
        <f t="shared" si="12"/>
        <v>36.333333333333336</v>
      </c>
      <c r="N21" s="34">
        <f t="shared" si="12"/>
        <v>36.334913112164294</v>
      </c>
    </row>
    <row r="22" spans="1:14" s="1" customFormat="1" ht="12" customHeight="1" thickBot="1">
      <c r="A22" s="35" t="s">
        <v>44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</row>
    <row r="24" spans="1:14" ht="12" customHeight="1" thickBot="1">
      <c r="A24" s="39" t="s">
        <v>12</v>
      </c>
      <c r="B24" s="21">
        <v>53</v>
      </c>
      <c r="C24" s="21">
        <v>50</v>
      </c>
      <c r="D24" s="21">
        <v>46</v>
      </c>
      <c r="E24" s="21">
        <v>37</v>
      </c>
      <c r="F24" s="21">
        <v>38</v>
      </c>
      <c r="G24" s="21">
        <v>63</v>
      </c>
      <c r="H24" s="21">
        <v>53</v>
      </c>
      <c r="I24" s="21">
        <v>40</v>
      </c>
      <c r="J24" s="21">
        <v>58</v>
      </c>
      <c r="K24" s="21">
        <v>65</v>
      </c>
      <c r="L24" s="21">
        <v>48</v>
      </c>
      <c r="M24" s="21">
        <v>87</v>
      </c>
      <c r="N24" s="18">
        <f>SUM(B24:M24)</f>
        <v>638</v>
      </c>
    </row>
    <row r="25" spans="1:14" ht="12" customHeight="1" thickTop="1">
      <c r="A25" s="30" t="s">
        <v>3</v>
      </c>
      <c r="B25" s="25">
        <v>16</v>
      </c>
      <c r="C25" s="25">
        <v>19</v>
      </c>
      <c r="D25" s="25">
        <v>19</v>
      </c>
      <c r="E25" s="25">
        <v>20</v>
      </c>
      <c r="F25" s="25">
        <v>13</v>
      </c>
      <c r="G25" s="25">
        <v>33</v>
      </c>
      <c r="H25" s="25">
        <v>29</v>
      </c>
      <c r="I25" s="25">
        <v>23</v>
      </c>
      <c r="J25" s="25">
        <v>34</v>
      </c>
      <c r="K25" s="25">
        <v>30</v>
      </c>
      <c r="L25" s="25">
        <v>18</v>
      </c>
      <c r="M25" s="25">
        <v>35</v>
      </c>
      <c r="N25" s="40">
        <f>SUM(B25:M25)</f>
        <v>289</v>
      </c>
    </row>
    <row r="26" spans="1:14" s="9" customFormat="1" ht="10.5" customHeight="1">
      <c r="A26" s="26" t="s">
        <v>13</v>
      </c>
      <c r="B26" s="29">
        <f aca="true" t="shared" si="13" ref="B26:M26">B25/B24*100</f>
        <v>30.18867924528302</v>
      </c>
      <c r="C26" s="29">
        <f t="shared" si="13"/>
        <v>38</v>
      </c>
      <c r="D26" s="29">
        <f t="shared" si="13"/>
        <v>41.30434782608695</v>
      </c>
      <c r="E26" s="29">
        <f t="shared" si="13"/>
        <v>54.054054054054056</v>
      </c>
      <c r="F26" s="29">
        <f t="shared" si="13"/>
        <v>34.21052631578947</v>
      </c>
      <c r="G26" s="29">
        <f t="shared" si="13"/>
        <v>52.38095238095239</v>
      </c>
      <c r="H26" s="29">
        <f t="shared" si="13"/>
        <v>54.71698113207547</v>
      </c>
      <c r="I26" s="29">
        <f t="shared" si="13"/>
        <v>57.49999999999999</v>
      </c>
      <c r="J26" s="29">
        <f t="shared" si="13"/>
        <v>58.620689655172406</v>
      </c>
      <c r="K26" s="29">
        <f t="shared" si="13"/>
        <v>46.15384615384615</v>
      </c>
      <c r="L26" s="29">
        <f t="shared" si="13"/>
        <v>37.5</v>
      </c>
      <c r="M26" s="29">
        <f t="shared" si="13"/>
        <v>40.229885057471265</v>
      </c>
      <c r="N26" s="41">
        <f>N25/N24*100</f>
        <v>45.29780564263323</v>
      </c>
    </row>
    <row r="27" spans="1:14" ht="12" customHeight="1">
      <c r="A27" s="30" t="s">
        <v>14</v>
      </c>
      <c r="B27" s="25">
        <v>14</v>
      </c>
      <c r="C27" s="25">
        <v>11</v>
      </c>
      <c r="D27" s="25">
        <v>8</v>
      </c>
      <c r="E27" s="25">
        <v>6</v>
      </c>
      <c r="F27" s="25">
        <v>11</v>
      </c>
      <c r="G27" s="25">
        <v>22</v>
      </c>
      <c r="H27" s="25">
        <v>20</v>
      </c>
      <c r="I27" s="25">
        <v>21</v>
      </c>
      <c r="J27" s="25">
        <v>15</v>
      </c>
      <c r="K27" s="25">
        <v>13</v>
      </c>
      <c r="L27" s="25">
        <v>8</v>
      </c>
      <c r="M27" s="25">
        <v>5</v>
      </c>
      <c r="N27" s="40">
        <f>SUM(B27:M27)</f>
        <v>154</v>
      </c>
    </row>
    <row r="28" spans="1:14" s="9" customFormat="1" ht="10.5" customHeight="1">
      <c r="A28" s="26" t="s">
        <v>13</v>
      </c>
      <c r="B28" s="29">
        <f aca="true" t="shared" si="14" ref="B28:M28">B27/B24*100</f>
        <v>26.41509433962264</v>
      </c>
      <c r="C28" s="29">
        <f t="shared" si="14"/>
        <v>22</v>
      </c>
      <c r="D28" s="29">
        <f t="shared" si="14"/>
        <v>17.391304347826086</v>
      </c>
      <c r="E28" s="29">
        <f t="shared" si="14"/>
        <v>16.216216216216218</v>
      </c>
      <c r="F28" s="29">
        <f t="shared" si="14"/>
        <v>28.947368421052634</v>
      </c>
      <c r="G28" s="29">
        <f t="shared" si="14"/>
        <v>34.92063492063492</v>
      </c>
      <c r="H28" s="29">
        <f t="shared" si="14"/>
        <v>37.735849056603776</v>
      </c>
      <c r="I28" s="29">
        <f t="shared" si="14"/>
        <v>52.5</v>
      </c>
      <c r="J28" s="29">
        <f t="shared" si="14"/>
        <v>25.862068965517242</v>
      </c>
      <c r="K28" s="29">
        <f t="shared" si="14"/>
        <v>20</v>
      </c>
      <c r="L28" s="29">
        <f t="shared" si="14"/>
        <v>16.666666666666664</v>
      </c>
      <c r="M28" s="29">
        <f t="shared" si="14"/>
        <v>5.747126436781609</v>
      </c>
      <c r="N28" s="41">
        <f>N27/N24*100</f>
        <v>24.137931034482758</v>
      </c>
    </row>
    <row r="29" spans="1:14" ht="12" customHeight="1">
      <c r="A29" s="30" t="s">
        <v>15</v>
      </c>
      <c r="B29" s="25">
        <f aca="true" t="shared" si="15" ref="B29:G29">B24-B27</f>
        <v>39</v>
      </c>
      <c r="C29" s="25">
        <f t="shared" si="15"/>
        <v>39</v>
      </c>
      <c r="D29" s="25">
        <f t="shared" si="15"/>
        <v>38</v>
      </c>
      <c r="E29" s="25">
        <f t="shared" si="15"/>
        <v>31</v>
      </c>
      <c r="F29" s="25">
        <f t="shared" si="15"/>
        <v>27</v>
      </c>
      <c r="G29" s="25">
        <f t="shared" si="15"/>
        <v>41</v>
      </c>
      <c r="H29" s="25">
        <f aca="true" t="shared" si="16" ref="H29:M29">H24-H27</f>
        <v>33</v>
      </c>
      <c r="I29" s="25">
        <f t="shared" si="16"/>
        <v>19</v>
      </c>
      <c r="J29" s="25">
        <f t="shared" si="16"/>
        <v>43</v>
      </c>
      <c r="K29" s="25">
        <f t="shared" si="16"/>
        <v>52</v>
      </c>
      <c r="L29" s="25">
        <f t="shared" si="16"/>
        <v>40</v>
      </c>
      <c r="M29" s="25">
        <f t="shared" si="16"/>
        <v>82</v>
      </c>
      <c r="N29" s="40">
        <f>SUM(B29:M29)</f>
        <v>484</v>
      </c>
    </row>
    <row r="30" spans="1:14" s="9" customFormat="1" ht="10.5" customHeight="1">
      <c r="A30" s="26" t="s">
        <v>13</v>
      </c>
      <c r="B30" s="29">
        <f aca="true" t="shared" si="17" ref="B30:M30">B29/B24*100</f>
        <v>73.58490566037736</v>
      </c>
      <c r="C30" s="29">
        <f t="shared" si="17"/>
        <v>78</v>
      </c>
      <c r="D30" s="29">
        <f t="shared" si="17"/>
        <v>82.6086956521739</v>
      </c>
      <c r="E30" s="29">
        <f t="shared" si="17"/>
        <v>83.78378378378379</v>
      </c>
      <c r="F30" s="29">
        <f t="shared" si="17"/>
        <v>71.05263157894737</v>
      </c>
      <c r="G30" s="29">
        <f t="shared" si="17"/>
        <v>65.07936507936508</v>
      </c>
      <c r="H30" s="29">
        <f t="shared" si="17"/>
        <v>62.264150943396224</v>
      </c>
      <c r="I30" s="29">
        <f t="shared" si="17"/>
        <v>47.5</v>
      </c>
      <c r="J30" s="29">
        <f t="shared" si="17"/>
        <v>74.13793103448276</v>
      </c>
      <c r="K30" s="29">
        <f t="shared" si="17"/>
        <v>80</v>
      </c>
      <c r="L30" s="29">
        <f t="shared" si="17"/>
        <v>83.33333333333334</v>
      </c>
      <c r="M30" s="29">
        <f t="shared" si="17"/>
        <v>94.25287356321839</v>
      </c>
      <c r="N30" s="41">
        <f>N29/N24*100</f>
        <v>75.86206896551724</v>
      </c>
    </row>
    <row r="31" spans="1:14" ht="12" customHeight="1">
      <c r="A31" s="30" t="s">
        <v>62</v>
      </c>
      <c r="B31" s="25">
        <v>40</v>
      </c>
      <c r="C31" s="25">
        <v>40</v>
      </c>
      <c r="D31" s="25">
        <v>31</v>
      </c>
      <c r="E31" s="25">
        <v>24</v>
      </c>
      <c r="F31" s="25">
        <v>30</v>
      </c>
      <c r="G31" s="25">
        <v>39</v>
      </c>
      <c r="H31" s="25">
        <v>40</v>
      </c>
      <c r="I31" s="25">
        <v>26</v>
      </c>
      <c r="J31" s="25">
        <v>46</v>
      </c>
      <c r="K31" s="25">
        <v>48</v>
      </c>
      <c r="L31" s="25">
        <v>38</v>
      </c>
      <c r="M31" s="25">
        <v>69</v>
      </c>
      <c r="N31" s="40">
        <f>SUM(B31:M31)</f>
        <v>471</v>
      </c>
    </row>
    <row r="32" spans="1:14" s="9" customFormat="1" ht="10.5" customHeight="1">
      <c r="A32" s="26" t="s">
        <v>13</v>
      </c>
      <c r="B32" s="29">
        <f aca="true" t="shared" si="18" ref="B32:M32">B31/B24*100</f>
        <v>75.47169811320755</v>
      </c>
      <c r="C32" s="29">
        <f t="shared" si="18"/>
        <v>80</v>
      </c>
      <c r="D32" s="29">
        <f t="shared" si="18"/>
        <v>67.3913043478261</v>
      </c>
      <c r="E32" s="29">
        <f t="shared" si="18"/>
        <v>64.86486486486487</v>
      </c>
      <c r="F32" s="29">
        <f t="shared" si="18"/>
        <v>78.94736842105263</v>
      </c>
      <c r="G32" s="29">
        <f t="shared" si="18"/>
        <v>61.904761904761905</v>
      </c>
      <c r="H32" s="29">
        <f t="shared" si="18"/>
        <v>75.47169811320755</v>
      </c>
      <c r="I32" s="29">
        <f t="shared" si="18"/>
        <v>65</v>
      </c>
      <c r="J32" s="29">
        <f t="shared" si="18"/>
        <v>79.3103448275862</v>
      </c>
      <c r="K32" s="29">
        <f t="shared" si="18"/>
        <v>73.84615384615385</v>
      </c>
      <c r="L32" s="29">
        <f t="shared" si="18"/>
        <v>79.16666666666666</v>
      </c>
      <c r="M32" s="29">
        <f t="shared" si="18"/>
        <v>79.3103448275862</v>
      </c>
      <c r="N32" s="41">
        <f>N31/N24*100</f>
        <v>73.82445141065831</v>
      </c>
    </row>
    <row r="33" spans="1:14" ht="12" customHeight="1">
      <c r="A33" s="30" t="s">
        <v>16</v>
      </c>
      <c r="B33" s="25">
        <v>2</v>
      </c>
      <c r="C33" s="25">
        <v>1</v>
      </c>
      <c r="D33" s="25">
        <v>0</v>
      </c>
      <c r="E33" s="25">
        <v>2</v>
      </c>
      <c r="F33" s="25">
        <v>2</v>
      </c>
      <c r="G33" s="25">
        <v>2</v>
      </c>
      <c r="H33" s="25">
        <v>6</v>
      </c>
      <c r="I33" s="25">
        <v>3</v>
      </c>
      <c r="J33" s="25">
        <v>0</v>
      </c>
      <c r="K33" s="25">
        <v>1</v>
      </c>
      <c r="L33" s="25">
        <v>0</v>
      </c>
      <c r="M33" s="25">
        <v>1</v>
      </c>
      <c r="N33" s="40">
        <f>SUM(B33:M33)</f>
        <v>20</v>
      </c>
    </row>
    <row r="34" spans="1:14" s="9" customFormat="1" ht="10.5" customHeight="1">
      <c r="A34" s="26" t="s">
        <v>13</v>
      </c>
      <c r="B34" s="29">
        <f aca="true" t="shared" si="19" ref="B34:M34">B33/B24*100</f>
        <v>3.7735849056603774</v>
      </c>
      <c r="C34" s="29">
        <f t="shared" si="19"/>
        <v>2</v>
      </c>
      <c r="D34" s="29">
        <f t="shared" si="19"/>
        <v>0</v>
      </c>
      <c r="E34" s="29">
        <f t="shared" si="19"/>
        <v>5.405405405405405</v>
      </c>
      <c r="F34" s="29">
        <f t="shared" si="19"/>
        <v>5.263157894736842</v>
      </c>
      <c r="G34" s="29">
        <f t="shared" si="19"/>
        <v>3.1746031746031744</v>
      </c>
      <c r="H34" s="29">
        <f t="shared" si="19"/>
        <v>11.320754716981133</v>
      </c>
      <c r="I34" s="29">
        <f t="shared" si="19"/>
        <v>7.5</v>
      </c>
      <c r="J34" s="29">
        <f t="shared" si="19"/>
        <v>0</v>
      </c>
      <c r="K34" s="29">
        <f t="shared" si="19"/>
        <v>1.5384615384615385</v>
      </c>
      <c r="L34" s="29">
        <f t="shared" si="19"/>
        <v>0</v>
      </c>
      <c r="M34" s="29">
        <f t="shared" si="19"/>
        <v>1.1494252873563218</v>
      </c>
      <c r="N34" s="41">
        <f>N33/N24*100</f>
        <v>3.1347962382445136</v>
      </c>
    </row>
    <row r="35" spans="1:14" ht="12" customHeight="1">
      <c r="A35" s="30" t="s">
        <v>6</v>
      </c>
      <c r="B35" s="25">
        <f aca="true" t="shared" si="20" ref="B35:G35">B24-B31</f>
        <v>13</v>
      </c>
      <c r="C35" s="25">
        <f t="shared" si="20"/>
        <v>10</v>
      </c>
      <c r="D35" s="25">
        <f t="shared" si="20"/>
        <v>15</v>
      </c>
      <c r="E35" s="25">
        <f t="shared" si="20"/>
        <v>13</v>
      </c>
      <c r="F35" s="25">
        <f t="shared" si="20"/>
        <v>8</v>
      </c>
      <c r="G35" s="25">
        <f t="shared" si="20"/>
        <v>24</v>
      </c>
      <c r="H35" s="25">
        <f aca="true" t="shared" si="21" ref="H35:M35">H24-H31</f>
        <v>13</v>
      </c>
      <c r="I35" s="25">
        <f t="shared" si="21"/>
        <v>14</v>
      </c>
      <c r="J35" s="25">
        <f t="shared" si="21"/>
        <v>12</v>
      </c>
      <c r="K35" s="25">
        <f t="shared" si="21"/>
        <v>17</v>
      </c>
      <c r="L35" s="25">
        <f t="shared" si="21"/>
        <v>10</v>
      </c>
      <c r="M35" s="25">
        <f t="shared" si="21"/>
        <v>18</v>
      </c>
      <c r="N35" s="40">
        <f>SUM(B35:M35)</f>
        <v>167</v>
      </c>
    </row>
    <row r="36" spans="1:14" s="9" customFormat="1" ht="9.75" customHeight="1">
      <c r="A36" s="26" t="s">
        <v>13</v>
      </c>
      <c r="B36" s="29">
        <f aca="true" t="shared" si="22" ref="B36:M36">B35/B24*100</f>
        <v>24.528301886792452</v>
      </c>
      <c r="C36" s="29">
        <f t="shared" si="22"/>
        <v>20</v>
      </c>
      <c r="D36" s="29">
        <f t="shared" si="22"/>
        <v>32.608695652173914</v>
      </c>
      <c r="E36" s="29">
        <f t="shared" si="22"/>
        <v>35.13513513513514</v>
      </c>
      <c r="F36" s="29">
        <f t="shared" si="22"/>
        <v>21.052631578947366</v>
      </c>
      <c r="G36" s="29">
        <f t="shared" si="22"/>
        <v>38.095238095238095</v>
      </c>
      <c r="H36" s="29">
        <f t="shared" si="22"/>
        <v>24.528301886792452</v>
      </c>
      <c r="I36" s="29">
        <f t="shared" si="22"/>
        <v>35</v>
      </c>
      <c r="J36" s="29">
        <f t="shared" si="22"/>
        <v>20.689655172413794</v>
      </c>
      <c r="K36" s="29">
        <f t="shared" si="22"/>
        <v>26.153846153846157</v>
      </c>
      <c r="L36" s="29">
        <f t="shared" si="22"/>
        <v>20.833333333333336</v>
      </c>
      <c r="M36" s="29">
        <f t="shared" si="22"/>
        <v>20.689655172413794</v>
      </c>
      <c r="N36" s="41">
        <f>N35/N24*100</f>
        <v>26.17554858934169</v>
      </c>
    </row>
    <row r="37" spans="1:14" ht="12" customHeight="1">
      <c r="A37" s="30" t="s">
        <v>71</v>
      </c>
      <c r="B37" s="25">
        <v>0</v>
      </c>
      <c r="C37" s="25">
        <v>1</v>
      </c>
      <c r="D37" s="25">
        <v>2</v>
      </c>
      <c r="E37" s="25">
        <v>2</v>
      </c>
      <c r="F37" s="25">
        <v>1</v>
      </c>
      <c r="G37" s="25">
        <v>2</v>
      </c>
      <c r="H37" s="25">
        <v>3</v>
      </c>
      <c r="I37" s="25">
        <v>0</v>
      </c>
      <c r="J37" s="25">
        <v>1</v>
      </c>
      <c r="K37" s="25">
        <v>3</v>
      </c>
      <c r="L37" s="25">
        <v>2</v>
      </c>
      <c r="M37" s="25">
        <v>7</v>
      </c>
      <c r="N37" s="40">
        <f>SUM(B37:M37)</f>
        <v>24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2</v>
      </c>
      <c r="D38" s="34">
        <f t="shared" si="23"/>
        <v>4.3478260869565215</v>
      </c>
      <c r="E38" s="34">
        <f t="shared" si="23"/>
        <v>5.405405405405405</v>
      </c>
      <c r="F38" s="34">
        <f t="shared" si="23"/>
        <v>2.631578947368421</v>
      </c>
      <c r="G38" s="34">
        <f t="shared" si="23"/>
        <v>3.1746031746031744</v>
      </c>
      <c r="H38" s="34">
        <f t="shared" si="23"/>
        <v>5.660377358490567</v>
      </c>
      <c r="I38" s="34">
        <f t="shared" si="23"/>
        <v>0</v>
      </c>
      <c r="J38" s="34">
        <f t="shared" si="23"/>
        <v>1.7241379310344827</v>
      </c>
      <c r="K38" s="34">
        <f t="shared" si="23"/>
        <v>4.615384615384616</v>
      </c>
      <c r="L38" s="34">
        <f t="shared" si="23"/>
        <v>4.166666666666666</v>
      </c>
      <c r="M38" s="34">
        <f t="shared" si="23"/>
        <v>8.045977011494253</v>
      </c>
      <c r="N38" s="42">
        <f>N37/N24*100</f>
        <v>3.761755485893417</v>
      </c>
    </row>
    <row r="39" spans="1:14" s="4" customFormat="1" ht="12.75" customHeight="1" thickBot="1">
      <c r="A39" s="35" t="s">
        <v>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33</v>
      </c>
      <c r="C40" s="21">
        <v>42</v>
      </c>
      <c r="D40" s="21">
        <v>56</v>
      </c>
      <c r="E40" s="21">
        <v>84</v>
      </c>
      <c r="F40" s="21">
        <v>64</v>
      </c>
      <c r="G40" s="21">
        <v>82</v>
      </c>
      <c r="H40" s="21">
        <v>80</v>
      </c>
      <c r="I40" s="21">
        <v>45</v>
      </c>
      <c r="J40" s="21">
        <v>61</v>
      </c>
      <c r="K40" s="21">
        <v>48</v>
      </c>
      <c r="L40" s="21">
        <v>64</v>
      </c>
      <c r="M40" s="21">
        <v>55</v>
      </c>
      <c r="N40" s="18">
        <f>SUM(B40:M40)</f>
        <v>714</v>
      </c>
    </row>
    <row r="41" spans="1:14" s="3" customFormat="1" ht="10.5" customHeight="1" thickTop="1">
      <c r="A41" s="30" t="s">
        <v>19</v>
      </c>
      <c r="B41" s="25">
        <v>16</v>
      </c>
      <c r="C41" s="25">
        <v>14</v>
      </c>
      <c r="D41" s="25">
        <v>27</v>
      </c>
      <c r="E41" s="25">
        <v>26</v>
      </c>
      <c r="F41" s="25">
        <v>21</v>
      </c>
      <c r="G41" s="25">
        <v>29</v>
      </c>
      <c r="H41" s="25">
        <v>35</v>
      </c>
      <c r="I41" s="25">
        <v>20</v>
      </c>
      <c r="J41" s="25">
        <v>26</v>
      </c>
      <c r="K41" s="25">
        <v>25</v>
      </c>
      <c r="L41" s="25">
        <v>37</v>
      </c>
      <c r="M41" s="25">
        <v>29</v>
      </c>
      <c r="N41" s="40">
        <f>SUM(B41:M41)</f>
        <v>305</v>
      </c>
    </row>
    <row r="42" spans="1:14" s="9" customFormat="1" ht="10.5">
      <c r="A42" s="26" t="s">
        <v>20</v>
      </c>
      <c r="B42" s="29">
        <f aca="true" t="shared" si="24" ref="B42:M42">B41/B40*100</f>
        <v>48.484848484848484</v>
      </c>
      <c r="C42" s="29">
        <f t="shared" si="24"/>
        <v>33.33333333333333</v>
      </c>
      <c r="D42" s="29">
        <f t="shared" si="24"/>
        <v>48.214285714285715</v>
      </c>
      <c r="E42" s="29">
        <f t="shared" si="24"/>
        <v>30.952380952380953</v>
      </c>
      <c r="F42" s="29">
        <f t="shared" si="24"/>
        <v>32.8125</v>
      </c>
      <c r="G42" s="29">
        <f t="shared" si="24"/>
        <v>35.36585365853659</v>
      </c>
      <c r="H42" s="29">
        <f t="shared" si="24"/>
        <v>43.75</v>
      </c>
      <c r="I42" s="29">
        <f t="shared" si="24"/>
        <v>44.44444444444444</v>
      </c>
      <c r="J42" s="29">
        <f t="shared" si="24"/>
        <v>42.62295081967213</v>
      </c>
      <c r="K42" s="29">
        <f t="shared" si="24"/>
        <v>52.083333333333336</v>
      </c>
      <c r="L42" s="29">
        <f t="shared" si="24"/>
        <v>57.8125</v>
      </c>
      <c r="M42" s="29">
        <f t="shared" si="24"/>
        <v>52.72727272727272</v>
      </c>
      <c r="N42" s="41">
        <f>N41/N40*100</f>
        <v>42.71708683473389</v>
      </c>
    </row>
    <row r="43" spans="1:14" s="3" customFormat="1" ht="10.5" customHeight="1">
      <c r="A43" s="30" t="s">
        <v>21</v>
      </c>
      <c r="B43" s="25">
        <v>14</v>
      </c>
      <c r="C43" s="25">
        <v>24</v>
      </c>
      <c r="D43" s="25">
        <v>33</v>
      </c>
      <c r="E43" s="25">
        <v>45</v>
      </c>
      <c r="F43" s="25">
        <v>44</v>
      </c>
      <c r="G43" s="25">
        <v>47</v>
      </c>
      <c r="H43" s="25">
        <v>40</v>
      </c>
      <c r="I43" s="25">
        <v>12</v>
      </c>
      <c r="J43" s="25">
        <v>21</v>
      </c>
      <c r="K43" s="25">
        <v>15</v>
      </c>
      <c r="L43" s="25">
        <v>20</v>
      </c>
      <c r="M43" s="25">
        <v>17</v>
      </c>
      <c r="N43" s="40">
        <f>SUM(B43:M43)</f>
        <v>332</v>
      </c>
    </row>
    <row r="44" spans="1:14" s="9" customFormat="1" ht="10.5">
      <c r="A44" s="26" t="s">
        <v>20</v>
      </c>
      <c r="B44" s="29">
        <f aca="true" t="shared" si="25" ref="B44:M44">B43/B40*100</f>
        <v>42.42424242424242</v>
      </c>
      <c r="C44" s="29">
        <f t="shared" si="25"/>
        <v>57.14285714285714</v>
      </c>
      <c r="D44" s="29">
        <f t="shared" si="25"/>
        <v>58.92857142857143</v>
      </c>
      <c r="E44" s="29">
        <f t="shared" si="25"/>
        <v>53.57142857142857</v>
      </c>
      <c r="F44" s="29">
        <f t="shared" si="25"/>
        <v>68.75</v>
      </c>
      <c r="G44" s="29">
        <f t="shared" si="25"/>
        <v>57.3170731707317</v>
      </c>
      <c r="H44" s="29">
        <f t="shared" si="25"/>
        <v>50</v>
      </c>
      <c r="I44" s="29">
        <f t="shared" si="25"/>
        <v>26.666666666666668</v>
      </c>
      <c r="J44" s="29">
        <f t="shared" si="25"/>
        <v>34.42622950819672</v>
      </c>
      <c r="K44" s="29">
        <f t="shared" si="25"/>
        <v>31.25</v>
      </c>
      <c r="L44" s="29">
        <f t="shared" si="25"/>
        <v>31.25</v>
      </c>
      <c r="M44" s="29">
        <f t="shared" si="25"/>
        <v>30.909090909090907</v>
      </c>
      <c r="N44" s="41">
        <f>N43/N40*100</f>
        <v>46.49859943977591</v>
      </c>
    </row>
    <row r="45" spans="1:14" s="3" customFormat="1" ht="12">
      <c r="A45" s="30" t="s">
        <v>22</v>
      </c>
      <c r="B45" s="25">
        <v>5</v>
      </c>
      <c r="C45" s="25">
        <v>8</v>
      </c>
      <c r="D45" s="25">
        <v>16</v>
      </c>
      <c r="E45" s="25">
        <v>13</v>
      </c>
      <c r="F45" s="25">
        <v>12</v>
      </c>
      <c r="G45" s="25">
        <v>15</v>
      </c>
      <c r="H45" s="25">
        <v>13</v>
      </c>
      <c r="I45" s="25">
        <v>6</v>
      </c>
      <c r="J45" s="25">
        <v>10</v>
      </c>
      <c r="K45" s="25">
        <v>10</v>
      </c>
      <c r="L45" s="25">
        <v>10</v>
      </c>
      <c r="M45" s="25">
        <v>7</v>
      </c>
      <c r="N45" s="40">
        <f>SUM(B45:M45)</f>
        <v>125</v>
      </c>
    </row>
    <row r="46" spans="1:14" s="9" customFormat="1" ht="9" customHeight="1">
      <c r="A46" s="26" t="s">
        <v>20</v>
      </c>
      <c r="B46" s="29">
        <f aca="true" t="shared" si="26" ref="B46:M46">B45/B40*100</f>
        <v>15.151515151515152</v>
      </c>
      <c r="C46" s="29">
        <f t="shared" si="26"/>
        <v>19.047619047619047</v>
      </c>
      <c r="D46" s="29">
        <f t="shared" si="26"/>
        <v>28.57142857142857</v>
      </c>
      <c r="E46" s="29">
        <f t="shared" si="26"/>
        <v>15.476190476190476</v>
      </c>
      <c r="F46" s="29">
        <f t="shared" si="26"/>
        <v>18.75</v>
      </c>
      <c r="G46" s="29">
        <f t="shared" si="26"/>
        <v>18.29268292682927</v>
      </c>
      <c r="H46" s="29">
        <f t="shared" si="26"/>
        <v>16.25</v>
      </c>
      <c r="I46" s="29">
        <f t="shared" si="26"/>
        <v>13.333333333333334</v>
      </c>
      <c r="J46" s="29">
        <f t="shared" si="26"/>
        <v>16.39344262295082</v>
      </c>
      <c r="K46" s="29">
        <f t="shared" si="26"/>
        <v>20.833333333333336</v>
      </c>
      <c r="L46" s="29">
        <f t="shared" si="26"/>
        <v>15.625</v>
      </c>
      <c r="M46" s="29">
        <f t="shared" si="26"/>
        <v>12.727272727272727</v>
      </c>
      <c r="N46" s="41">
        <f>N45/N40*100</f>
        <v>17.507002801120446</v>
      </c>
    </row>
    <row r="47" spans="1:14" s="3" customFormat="1" ht="12">
      <c r="A47" s="30" t="s">
        <v>53</v>
      </c>
      <c r="B47" s="25">
        <v>14</v>
      </c>
      <c r="C47" s="25">
        <v>21</v>
      </c>
      <c r="D47" s="25">
        <v>25</v>
      </c>
      <c r="E47" s="25">
        <v>26</v>
      </c>
      <c r="F47" s="25">
        <v>39</v>
      </c>
      <c r="G47" s="25">
        <v>23</v>
      </c>
      <c r="H47" s="25">
        <v>34</v>
      </c>
      <c r="I47" s="25">
        <v>9</v>
      </c>
      <c r="J47" s="25">
        <v>19</v>
      </c>
      <c r="K47" s="25">
        <v>14</v>
      </c>
      <c r="L47" s="25">
        <v>17</v>
      </c>
      <c r="M47" s="25">
        <v>10</v>
      </c>
      <c r="N47" s="40">
        <f>SUM(B47:M47)</f>
        <v>251</v>
      </c>
    </row>
    <row r="48" spans="1:14" s="9" customFormat="1" ht="9.75" customHeight="1">
      <c r="A48" s="26" t="s">
        <v>20</v>
      </c>
      <c r="B48" s="29">
        <f aca="true" t="shared" si="27" ref="B48:M48">B47/B40*100</f>
        <v>42.42424242424242</v>
      </c>
      <c r="C48" s="29">
        <f t="shared" si="27"/>
        <v>50</v>
      </c>
      <c r="D48" s="29">
        <f t="shared" si="27"/>
        <v>44.642857142857146</v>
      </c>
      <c r="E48" s="29">
        <f t="shared" si="27"/>
        <v>30.952380952380953</v>
      </c>
      <c r="F48" s="29">
        <f t="shared" si="27"/>
        <v>60.9375</v>
      </c>
      <c r="G48" s="29">
        <f t="shared" si="27"/>
        <v>28.04878048780488</v>
      </c>
      <c r="H48" s="29">
        <f t="shared" si="27"/>
        <v>42.5</v>
      </c>
      <c r="I48" s="29">
        <f t="shared" si="27"/>
        <v>20</v>
      </c>
      <c r="J48" s="29">
        <f t="shared" si="27"/>
        <v>31.147540983606557</v>
      </c>
      <c r="K48" s="29">
        <f t="shared" si="27"/>
        <v>29.166666666666668</v>
      </c>
      <c r="L48" s="29">
        <f t="shared" si="27"/>
        <v>26.5625</v>
      </c>
      <c r="M48" s="29">
        <f t="shared" si="27"/>
        <v>18.181818181818183</v>
      </c>
      <c r="N48" s="41">
        <f>N47/N40*100</f>
        <v>35.154061624649856</v>
      </c>
    </row>
    <row r="49" spans="1:14" s="3" customFormat="1" ht="12">
      <c r="A49" s="30" t="s">
        <v>54</v>
      </c>
      <c r="B49" s="25">
        <f aca="true" t="shared" si="28" ref="B49:G49">B43-B47</f>
        <v>0</v>
      </c>
      <c r="C49" s="25">
        <f t="shared" si="28"/>
        <v>3</v>
      </c>
      <c r="D49" s="25">
        <f t="shared" si="28"/>
        <v>8</v>
      </c>
      <c r="E49" s="25">
        <f t="shared" si="28"/>
        <v>19</v>
      </c>
      <c r="F49" s="25">
        <f t="shared" si="28"/>
        <v>5</v>
      </c>
      <c r="G49" s="25">
        <f t="shared" si="28"/>
        <v>24</v>
      </c>
      <c r="H49" s="25">
        <f aca="true" t="shared" si="29" ref="H49:M49">H43-H47</f>
        <v>6</v>
      </c>
      <c r="I49" s="25">
        <f t="shared" si="29"/>
        <v>3</v>
      </c>
      <c r="J49" s="25">
        <f t="shared" si="29"/>
        <v>2</v>
      </c>
      <c r="K49" s="25">
        <f t="shared" si="29"/>
        <v>1</v>
      </c>
      <c r="L49" s="25">
        <f t="shared" si="29"/>
        <v>3</v>
      </c>
      <c r="M49" s="25">
        <f t="shared" si="29"/>
        <v>7</v>
      </c>
      <c r="N49" s="40">
        <f>SUM(B49:M49)</f>
        <v>81</v>
      </c>
    </row>
    <row r="50" spans="1:14" s="2" customFormat="1" ht="9.75" customHeight="1" thickBot="1">
      <c r="A50" s="31" t="s">
        <v>20</v>
      </c>
      <c r="B50" s="43">
        <f aca="true" t="shared" si="30" ref="B50:M50">B49/B40*100</f>
        <v>0</v>
      </c>
      <c r="C50" s="43">
        <f t="shared" si="30"/>
        <v>7.142857142857142</v>
      </c>
      <c r="D50" s="43">
        <f t="shared" si="30"/>
        <v>14.285714285714285</v>
      </c>
      <c r="E50" s="43">
        <f t="shared" si="30"/>
        <v>22.61904761904762</v>
      </c>
      <c r="F50" s="43">
        <f t="shared" si="30"/>
        <v>7.8125</v>
      </c>
      <c r="G50" s="43">
        <f t="shared" si="30"/>
        <v>29.268292682926827</v>
      </c>
      <c r="H50" s="43">
        <f t="shared" si="30"/>
        <v>7.5</v>
      </c>
      <c r="I50" s="43">
        <f t="shared" si="30"/>
        <v>6.666666666666667</v>
      </c>
      <c r="J50" s="43">
        <f t="shared" si="30"/>
        <v>3.278688524590164</v>
      </c>
      <c r="K50" s="43">
        <f t="shared" si="30"/>
        <v>2.083333333333333</v>
      </c>
      <c r="L50" s="43">
        <f t="shared" si="30"/>
        <v>4.6875</v>
      </c>
      <c r="M50" s="43">
        <f t="shared" si="30"/>
        <v>12.727272727272727</v>
      </c>
      <c r="N50" s="44">
        <f>N49/N40*100</f>
        <v>11.344537815126051</v>
      </c>
    </row>
    <row r="51" spans="1:14" s="3" customFormat="1" ht="12">
      <c r="A51" s="30" t="s">
        <v>55</v>
      </c>
      <c r="B51" s="25">
        <v>0</v>
      </c>
      <c r="C51" s="25">
        <v>1</v>
      </c>
      <c r="D51" s="25">
        <v>7</v>
      </c>
      <c r="E51" s="25">
        <v>4</v>
      </c>
      <c r="F51" s="25">
        <v>3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  <c r="L51" s="25">
        <v>2</v>
      </c>
      <c r="M51" s="25">
        <v>1</v>
      </c>
      <c r="N51" s="40">
        <f>SUM(B51:M51)</f>
        <v>19</v>
      </c>
    </row>
    <row r="52" spans="1:14" s="9" customFormat="1" ht="9.75" customHeight="1">
      <c r="A52" s="26" t="s">
        <v>20</v>
      </c>
      <c r="B52" s="29">
        <f aca="true" t="shared" si="31" ref="B52:M52">B51/B40*100</f>
        <v>0</v>
      </c>
      <c r="C52" s="29">
        <f t="shared" si="31"/>
        <v>2.380952380952381</v>
      </c>
      <c r="D52" s="29">
        <f t="shared" si="31"/>
        <v>12.5</v>
      </c>
      <c r="E52" s="29">
        <f t="shared" si="31"/>
        <v>4.761904761904762</v>
      </c>
      <c r="F52" s="29">
        <f t="shared" si="31"/>
        <v>4.6875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1.639344262295082</v>
      </c>
      <c r="K52" s="29">
        <f t="shared" si="31"/>
        <v>0</v>
      </c>
      <c r="L52" s="29">
        <f t="shared" si="31"/>
        <v>3.125</v>
      </c>
      <c r="M52" s="29">
        <f t="shared" si="31"/>
        <v>1.8181818181818181</v>
      </c>
      <c r="N52" s="41">
        <f>N51/N40*100</f>
        <v>2.661064425770308</v>
      </c>
    </row>
    <row r="53" spans="1:14" s="3" customFormat="1" ht="12">
      <c r="A53" s="30" t="s">
        <v>56</v>
      </c>
      <c r="B53" s="25">
        <v>0</v>
      </c>
      <c r="C53" s="25">
        <v>1</v>
      </c>
      <c r="D53" s="25">
        <v>1</v>
      </c>
      <c r="E53" s="25">
        <v>14</v>
      </c>
      <c r="F53" s="25">
        <v>1</v>
      </c>
      <c r="G53" s="25">
        <v>19</v>
      </c>
      <c r="H53" s="25">
        <v>6</v>
      </c>
      <c r="I53" s="25">
        <v>3</v>
      </c>
      <c r="J53" s="25">
        <v>1</v>
      </c>
      <c r="K53" s="25">
        <v>1</v>
      </c>
      <c r="L53" s="25">
        <v>0</v>
      </c>
      <c r="M53" s="25">
        <v>0</v>
      </c>
      <c r="N53" s="40">
        <f>SUM(B53:M53)</f>
        <v>47</v>
      </c>
    </row>
    <row r="54" spans="1:14" s="9" customFormat="1" ht="9.75" customHeight="1">
      <c r="A54" s="26" t="s">
        <v>20</v>
      </c>
      <c r="B54" s="29">
        <f aca="true" t="shared" si="32" ref="B54:M54">B53/B40*100</f>
        <v>0</v>
      </c>
      <c r="C54" s="29">
        <f t="shared" si="32"/>
        <v>2.380952380952381</v>
      </c>
      <c r="D54" s="29">
        <f t="shared" si="32"/>
        <v>1.7857142857142856</v>
      </c>
      <c r="E54" s="29">
        <f t="shared" si="32"/>
        <v>16.666666666666664</v>
      </c>
      <c r="F54" s="29">
        <f t="shared" si="32"/>
        <v>1.5625</v>
      </c>
      <c r="G54" s="29">
        <f t="shared" si="32"/>
        <v>23.170731707317074</v>
      </c>
      <c r="H54" s="29">
        <f t="shared" si="32"/>
        <v>7.5</v>
      </c>
      <c r="I54" s="29">
        <f t="shared" si="32"/>
        <v>6.666666666666667</v>
      </c>
      <c r="J54" s="29">
        <f t="shared" si="32"/>
        <v>1.639344262295082</v>
      </c>
      <c r="K54" s="29">
        <f t="shared" si="32"/>
        <v>2.083333333333333</v>
      </c>
      <c r="L54" s="29">
        <f t="shared" si="32"/>
        <v>0</v>
      </c>
      <c r="M54" s="29">
        <f t="shared" si="32"/>
        <v>0</v>
      </c>
      <c r="N54" s="41">
        <f>N53/N40*100</f>
        <v>6.582633053221289</v>
      </c>
    </row>
    <row r="55" spans="1:14" s="3" customFormat="1" ht="10.5" customHeight="1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1</v>
      </c>
    </row>
    <row r="58" spans="1:14" s="9" customFormat="1" ht="9.75" customHeight="1">
      <c r="A58" s="26" t="s">
        <v>20</v>
      </c>
      <c r="B58" s="29">
        <f aca="true" t="shared" si="34" ref="B58:M58">B57/B40*100</f>
        <v>0</v>
      </c>
      <c r="C58" s="29">
        <f t="shared" si="34"/>
        <v>0</v>
      </c>
      <c r="D58" s="29">
        <f t="shared" si="34"/>
        <v>0</v>
      </c>
      <c r="E58" s="29">
        <f t="shared" si="34"/>
        <v>0</v>
      </c>
      <c r="F58" s="29">
        <f t="shared" si="34"/>
        <v>1.5625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0.1400560224089636</v>
      </c>
    </row>
    <row r="59" spans="1:14" s="2" customFormat="1" ht="30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6</v>
      </c>
      <c r="N59" s="40">
        <f>SUM(B59:M59)</f>
        <v>6</v>
      </c>
    </row>
    <row r="60" spans="1:14" s="9" customFormat="1" ht="9.75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10.909090909090908</v>
      </c>
      <c r="N60" s="41">
        <f>N59/N40*100</f>
        <v>0.8403361344537815</v>
      </c>
    </row>
    <row r="61" spans="1:14" s="9" customFormat="1" ht="10.5" customHeight="1">
      <c r="A61" s="30" t="s">
        <v>60</v>
      </c>
      <c r="B61" s="25">
        <v>0</v>
      </c>
      <c r="C61" s="25">
        <v>1</v>
      </c>
      <c r="D61" s="25">
        <v>0</v>
      </c>
      <c r="E61" s="25">
        <v>1</v>
      </c>
      <c r="F61" s="25">
        <v>0</v>
      </c>
      <c r="G61" s="25">
        <v>1</v>
      </c>
      <c r="H61" s="25">
        <v>0</v>
      </c>
      <c r="I61" s="25">
        <v>0</v>
      </c>
      <c r="J61" s="25">
        <v>0</v>
      </c>
      <c r="K61" s="25">
        <v>0</v>
      </c>
      <c r="L61" s="25">
        <v>1</v>
      </c>
      <c r="M61" s="25">
        <v>0</v>
      </c>
      <c r="N61" s="40">
        <f>SUM(B61:M61)</f>
        <v>4</v>
      </c>
    </row>
    <row r="62" spans="1:14" s="9" customFormat="1" ht="9.75" customHeight="1">
      <c r="A62" s="26" t="s">
        <v>20</v>
      </c>
      <c r="B62" s="29">
        <f aca="true" t="shared" si="36" ref="B62:H62">B61/B40*100</f>
        <v>0</v>
      </c>
      <c r="C62" s="29">
        <f t="shared" si="36"/>
        <v>2.380952380952381</v>
      </c>
      <c r="D62" s="29">
        <f t="shared" si="36"/>
        <v>0</v>
      </c>
      <c r="E62" s="29">
        <f t="shared" si="36"/>
        <v>1.1904761904761905</v>
      </c>
      <c r="F62" s="29">
        <f t="shared" si="36"/>
        <v>0</v>
      </c>
      <c r="G62" s="29">
        <f t="shared" si="36"/>
        <v>1.2195121951219512</v>
      </c>
      <c r="H62" s="29">
        <f t="shared" si="36"/>
        <v>0</v>
      </c>
      <c r="I62" s="29">
        <f aca="true" t="shared" si="37" ref="I62:N62">I61/I40*100</f>
        <v>0</v>
      </c>
      <c r="J62" s="29">
        <f t="shared" si="37"/>
        <v>0</v>
      </c>
      <c r="K62" s="29">
        <f t="shared" si="37"/>
        <v>0</v>
      </c>
      <c r="L62" s="29">
        <f t="shared" si="37"/>
        <v>1.5625</v>
      </c>
      <c r="M62" s="29">
        <f t="shared" si="37"/>
        <v>0</v>
      </c>
      <c r="N62" s="41">
        <f t="shared" si="37"/>
        <v>0.5602240896358543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9.75" customHeight="1">
      <c r="A64" s="26" t="s">
        <v>20</v>
      </c>
      <c r="B64" s="29">
        <f aca="true" t="shared" si="38" ref="B64:N64">B63/B40*100</f>
        <v>0</v>
      </c>
      <c r="C64" s="29">
        <f t="shared" si="38"/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41">
        <f t="shared" si="38"/>
        <v>0</v>
      </c>
    </row>
    <row r="65" spans="1:14" s="9" customFormat="1" ht="9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4</v>
      </c>
    </row>
    <row r="66" spans="1:14" s="9" customFormat="1" ht="9.75" customHeight="1" thickBot="1">
      <c r="A66" s="31" t="s">
        <v>20</v>
      </c>
      <c r="B66" s="34">
        <f aca="true" t="shared" si="39" ref="B66:I66">B65/B40*100</f>
        <v>0</v>
      </c>
      <c r="C66" s="34">
        <f t="shared" si="39"/>
        <v>0</v>
      </c>
      <c r="D66" s="34">
        <f t="shared" si="39"/>
        <v>0</v>
      </c>
      <c r="E66" s="34">
        <f t="shared" si="39"/>
        <v>0</v>
      </c>
      <c r="F66" s="34">
        <f t="shared" si="39"/>
        <v>0</v>
      </c>
      <c r="G66" s="34">
        <f t="shared" si="39"/>
        <v>4.878048780487805</v>
      </c>
      <c r="H66" s="34">
        <f t="shared" si="39"/>
        <v>0</v>
      </c>
      <c r="I66" s="34">
        <f t="shared" si="39"/>
        <v>0</v>
      </c>
      <c r="J66" s="34">
        <f>J65/J40*100</f>
        <v>0</v>
      </c>
      <c r="K66" s="34">
        <f>K65/K40*100</f>
        <v>0</v>
      </c>
      <c r="L66" s="34">
        <f>L65/L40*100</f>
        <v>0</v>
      </c>
      <c r="M66" s="34">
        <f>M65/M40*100</f>
        <v>0</v>
      </c>
      <c r="N66" s="42">
        <f>N65/N40*100</f>
        <v>0.5602240896358543</v>
      </c>
    </row>
    <row r="67" spans="1:14" s="3" customFormat="1" ht="11.25" customHeight="1">
      <c r="A67" s="30" t="s">
        <v>66</v>
      </c>
      <c r="B67" s="25">
        <v>0</v>
      </c>
      <c r="C67" s="25">
        <v>0</v>
      </c>
      <c r="D67" s="25">
        <v>0</v>
      </c>
      <c r="E67" s="25">
        <v>2</v>
      </c>
      <c r="F67" s="25">
        <v>3</v>
      </c>
      <c r="G67" s="25">
        <v>0</v>
      </c>
      <c r="H67" s="25">
        <v>2</v>
      </c>
      <c r="I67" s="25">
        <v>0</v>
      </c>
      <c r="J67" s="25">
        <v>8</v>
      </c>
      <c r="K67" s="25">
        <v>2</v>
      </c>
      <c r="L67" s="25">
        <v>17</v>
      </c>
      <c r="M67" s="25">
        <v>16</v>
      </c>
      <c r="N67" s="40">
        <f>SUM(B67:M67)</f>
        <v>50</v>
      </c>
    </row>
    <row r="68" spans="1:14" s="9" customFormat="1" ht="10.5">
      <c r="A68" s="26" t="s">
        <v>20</v>
      </c>
      <c r="B68" s="29">
        <f aca="true" t="shared" si="40" ref="B68:M68">B67/B40*100</f>
        <v>0</v>
      </c>
      <c r="C68" s="29">
        <f t="shared" si="40"/>
        <v>0</v>
      </c>
      <c r="D68" s="29">
        <f t="shared" si="40"/>
        <v>0</v>
      </c>
      <c r="E68" s="29">
        <f t="shared" si="40"/>
        <v>2.380952380952381</v>
      </c>
      <c r="F68" s="29">
        <f t="shared" si="40"/>
        <v>4.6875</v>
      </c>
      <c r="G68" s="29">
        <f t="shared" si="40"/>
        <v>0</v>
      </c>
      <c r="H68" s="29">
        <f t="shared" si="40"/>
        <v>2.5</v>
      </c>
      <c r="I68" s="29">
        <f t="shared" si="40"/>
        <v>0</v>
      </c>
      <c r="J68" s="29">
        <f t="shared" si="40"/>
        <v>13.114754098360656</v>
      </c>
      <c r="K68" s="29">
        <f t="shared" si="40"/>
        <v>4.166666666666666</v>
      </c>
      <c r="L68" s="29">
        <f t="shared" si="40"/>
        <v>26.5625</v>
      </c>
      <c r="M68" s="29">
        <f t="shared" si="40"/>
        <v>29.09090909090909</v>
      </c>
      <c r="N68" s="41">
        <f>N67/N40*100</f>
        <v>7.002801120448179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1</v>
      </c>
      <c r="M69" s="25">
        <v>1</v>
      </c>
      <c r="N69" s="40">
        <f>SUM(B69:M69)</f>
        <v>2</v>
      </c>
    </row>
    <row r="70" spans="1:14" s="9" customFormat="1" ht="9.75" customHeight="1">
      <c r="A70" s="26" t="s">
        <v>20</v>
      </c>
      <c r="B70" s="29">
        <f aca="true" t="shared" si="41" ref="B70:N70">B69/B40*100</f>
        <v>0</v>
      </c>
      <c r="C70" s="29">
        <f t="shared" si="41"/>
        <v>0</v>
      </c>
      <c r="D70" s="29">
        <f t="shared" si="41"/>
        <v>0</v>
      </c>
      <c r="E70" s="29">
        <f t="shared" si="41"/>
        <v>0</v>
      </c>
      <c r="F70" s="29">
        <f t="shared" si="41"/>
        <v>0</v>
      </c>
      <c r="G70" s="29">
        <f t="shared" si="41"/>
        <v>0</v>
      </c>
      <c r="H70" s="29">
        <f t="shared" si="41"/>
        <v>0</v>
      </c>
      <c r="I70" s="29">
        <f t="shared" si="41"/>
        <v>0</v>
      </c>
      <c r="J70" s="29">
        <f t="shared" si="41"/>
        <v>0</v>
      </c>
      <c r="K70" s="29">
        <f t="shared" si="41"/>
        <v>0</v>
      </c>
      <c r="L70" s="29">
        <f t="shared" si="41"/>
        <v>1.5625</v>
      </c>
      <c r="M70" s="29">
        <f t="shared" si="41"/>
        <v>1.8181818181818181</v>
      </c>
      <c r="N70" s="41">
        <f t="shared" si="41"/>
        <v>0.2801120448179272</v>
      </c>
    </row>
    <row r="71" spans="1:14" s="3" customFormat="1" ht="12">
      <c r="A71" s="30" t="s">
        <v>67</v>
      </c>
      <c r="B71" s="25">
        <v>2</v>
      </c>
      <c r="C71" s="25">
        <v>0</v>
      </c>
      <c r="D71" s="25">
        <v>0</v>
      </c>
      <c r="E71" s="25">
        <v>1</v>
      </c>
      <c r="F71" s="25">
        <v>1</v>
      </c>
      <c r="G71" s="25">
        <v>0</v>
      </c>
      <c r="H71" s="25">
        <v>0</v>
      </c>
      <c r="I71" s="25">
        <v>3</v>
      </c>
      <c r="J71" s="25">
        <v>0</v>
      </c>
      <c r="K71" s="25">
        <v>0</v>
      </c>
      <c r="L71" s="25">
        <v>7</v>
      </c>
      <c r="M71" s="25">
        <v>0</v>
      </c>
      <c r="N71" s="40">
        <f>SUM(B71:M71)</f>
        <v>14</v>
      </c>
    </row>
    <row r="72" spans="1:14" s="9" customFormat="1" ht="10.5">
      <c r="A72" s="26" t="s">
        <v>20</v>
      </c>
      <c r="B72" s="29">
        <f aca="true" t="shared" si="42" ref="B72:M72">B71/B40*100</f>
        <v>6.0606060606060606</v>
      </c>
      <c r="C72" s="29">
        <f t="shared" si="42"/>
        <v>0</v>
      </c>
      <c r="D72" s="29">
        <f t="shared" si="42"/>
        <v>0</v>
      </c>
      <c r="E72" s="29">
        <f t="shared" si="42"/>
        <v>1.1904761904761905</v>
      </c>
      <c r="F72" s="29">
        <f t="shared" si="42"/>
        <v>1.5625</v>
      </c>
      <c r="G72" s="29">
        <f t="shared" si="42"/>
        <v>0</v>
      </c>
      <c r="H72" s="29">
        <f t="shared" si="42"/>
        <v>0</v>
      </c>
      <c r="I72" s="29">
        <f t="shared" si="42"/>
        <v>6.666666666666667</v>
      </c>
      <c r="J72" s="29">
        <f t="shared" si="42"/>
        <v>0</v>
      </c>
      <c r="K72" s="29">
        <f t="shared" si="42"/>
        <v>0</v>
      </c>
      <c r="L72" s="29">
        <f t="shared" si="42"/>
        <v>10.9375</v>
      </c>
      <c r="M72" s="29">
        <f t="shared" si="42"/>
        <v>0</v>
      </c>
      <c r="N72" s="41">
        <f>N71/N40*100</f>
        <v>1.9607843137254901</v>
      </c>
    </row>
    <row r="73" spans="1:14" s="3" customFormat="1" ht="10.5" customHeight="1">
      <c r="A73" s="30" t="s">
        <v>23</v>
      </c>
      <c r="B73" s="25">
        <v>12</v>
      </c>
      <c r="C73" s="25">
        <v>15</v>
      </c>
      <c r="D73" s="25">
        <v>18</v>
      </c>
      <c r="E73" s="25">
        <v>26</v>
      </c>
      <c r="F73" s="25">
        <v>8</v>
      </c>
      <c r="G73" s="25">
        <v>25</v>
      </c>
      <c r="H73" s="25">
        <v>29</v>
      </c>
      <c r="I73" s="25">
        <v>23</v>
      </c>
      <c r="J73" s="25">
        <v>21</v>
      </c>
      <c r="K73" s="25">
        <v>24</v>
      </c>
      <c r="L73" s="25">
        <v>12</v>
      </c>
      <c r="M73" s="25">
        <v>14</v>
      </c>
      <c r="N73" s="40">
        <f>SUM(B73:M73)</f>
        <v>227</v>
      </c>
    </row>
    <row r="74" spans="1:14" s="9" customFormat="1" ht="10.5">
      <c r="A74" s="26" t="s">
        <v>20</v>
      </c>
      <c r="B74" s="29">
        <f aca="true" t="shared" si="43" ref="B74:M74">B73/B40*100</f>
        <v>36.36363636363637</v>
      </c>
      <c r="C74" s="29">
        <f t="shared" si="43"/>
        <v>35.714285714285715</v>
      </c>
      <c r="D74" s="29">
        <f t="shared" si="43"/>
        <v>32.142857142857146</v>
      </c>
      <c r="E74" s="29">
        <f t="shared" si="43"/>
        <v>30.952380952380953</v>
      </c>
      <c r="F74" s="29">
        <f t="shared" si="43"/>
        <v>12.5</v>
      </c>
      <c r="G74" s="29">
        <f t="shared" si="43"/>
        <v>30.48780487804878</v>
      </c>
      <c r="H74" s="29">
        <f t="shared" si="43"/>
        <v>36.25</v>
      </c>
      <c r="I74" s="29">
        <f t="shared" si="43"/>
        <v>51.11111111111111</v>
      </c>
      <c r="J74" s="29">
        <f t="shared" si="43"/>
        <v>34.42622950819672</v>
      </c>
      <c r="K74" s="29">
        <f t="shared" si="43"/>
        <v>50</v>
      </c>
      <c r="L74" s="29">
        <f t="shared" si="43"/>
        <v>18.75</v>
      </c>
      <c r="M74" s="29">
        <f t="shared" si="43"/>
        <v>25.454545454545453</v>
      </c>
      <c r="N74" s="41">
        <f>N73/N40*100</f>
        <v>31.79271708683473</v>
      </c>
    </row>
    <row r="75" spans="1:14" s="3" customFormat="1" ht="10.5" customHeight="1">
      <c r="A75" s="30" t="s">
        <v>59</v>
      </c>
      <c r="B75" s="25">
        <v>5</v>
      </c>
      <c r="C75" s="25">
        <v>1</v>
      </c>
      <c r="D75" s="25">
        <v>4</v>
      </c>
      <c r="E75" s="25">
        <v>6</v>
      </c>
      <c r="F75" s="25">
        <v>4</v>
      </c>
      <c r="G75" s="25">
        <v>6</v>
      </c>
      <c r="H75" s="25">
        <v>5</v>
      </c>
      <c r="I75" s="25">
        <v>6</v>
      </c>
      <c r="J75" s="25">
        <v>5</v>
      </c>
      <c r="K75" s="25">
        <v>5</v>
      </c>
      <c r="L75" s="25">
        <v>5</v>
      </c>
      <c r="M75" s="25">
        <v>5</v>
      </c>
      <c r="N75" s="40">
        <f>SUM(B75:M75)</f>
        <v>57</v>
      </c>
    </row>
    <row r="76" spans="1:14" s="9" customFormat="1" ht="10.5">
      <c r="A76" s="26" t="s">
        <v>20</v>
      </c>
      <c r="B76" s="29">
        <f aca="true" t="shared" si="44" ref="B76:M76">B75/B40*100</f>
        <v>15.151515151515152</v>
      </c>
      <c r="C76" s="29">
        <f t="shared" si="44"/>
        <v>2.380952380952381</v>
      </c>
      <c r="D76" s="29">
        <f t="shared" si="44"/>
        <v>7.142857142857142</v>
      </c>
      <c r="E76" s="29">
        <f t="shared" si="44"/>
        <v>7.142857142857142</v>
      </c>
      <c r="F76" s="29">
        <f t="shared" si="44"/>
        <v>6.25</v>
      </c>
      <c r="G76" s="29">
        <f t="shared" si="44"/>
        <v>7.317073170731707</v>
      </c>
      <c r="H76" s="29">
        <f t="shared" si="44"/>
        <v>6.25</v>
      </c>
      <c r="I76" s="29">
        <f t="shared" si="44"/>
        <v>13.333333333333334</v>
      </c>
      <c r="J76" s="29">
        <f t="shared" si="44"/>
        <v>8.19672131147541</v>
      </c>
      <c r="K76" s="29">
        <f t="shared" si="44"/>
        <v>10.416666666666668</v>
      </c>
      <c r="L76" s="29">
        <f t="shared" si="44"/>
        <v>7.8125</v>
      </c>
      <c r="M76" s="29">
        <f t="shared" si="44"/>
        <v>9.090909090909092</v>
      </c>
      <c r="N76" s="41">
        <f>N75/N40*100</f>
        <v>7.9831932773109235</v>
      </c>
    </row>
    <row r="77" spans="1:14" s="3" customFormat="1" ht="11.25" customHeight="1">
      <c r="A77" s="30" t="s">
        <v>30</v>
      </c>
      <c r="B77" s="25">
        <f aca="true" t="shared" si="45" ref="B77:G77">B40-B43-B67-B71-B73-B75</f>
        <v>0</v>
      </c>
      <c r="C77" s="25">
        <f t="shared" si="45"/>
        <v>2</v>
      </c>
      <c r="D77" s="25">
        <f t="shared" si="45"/>
        <v>1</v>
      </c>
      <c r="E77" s="25">
        <f t="shared" si="45"/>
        <v>4</v>
      </c>
      <c r="F77" s="25">
        <f t="shared" si="45"/>
        <v>4</v>
      </c>
      <c r="G77" s="25">
        <f t="shared" si="45"/>
        <v>4</v>
      </c>
      <c r="H77" s="25">
        <f>H40-H43-H67-H71-H73-H75</f>
        <v>4</v>
      </c>
      <c r="I77" s="25">
        <f>I40-I43-I67-I71-I73-I75</f>
        <v>1</v>
      </c>
      <c r="J77" s="25">
        <f>J40-J43-J67-J71-J73-J75</f>
        <v>6</v>
      </c>
      <c r="K77" s="25">
        <f>K40-K43-K67-K69-K71-K73-K75</f>
        <v>2</v>
      </c>
      <c r="L77" s="25">
        <f>L40-L43-L67-L69-L71-L73-L75</f>
        <v>2</v>
      </c>
      <c r="M77" s="25">
        <f>M40-M43-M67-M69-M71-M73-M75</f>
        <v>2</v>
      </c>
      <c r="N77" s="40">
        <f>SUM(B77:M77)</f>
        <v>32</v>
      </c>
    </row>
    <row r="78" spans="1:14" s="2" customFormat="1" ht="10.5" customHeight="1" thickBot="1">
      <c r="A78" s="31" t="s">
        <v>20</v>
      </c>
      <c r="B78" s="43">
        <f aca="true" t="shared" si="46" ref="B78:M78">B77/B40*100</f>
        <v>0</v>
      </c>
      <c r="C78" s="43">
        <f t="shared" si="46"/>
        <v>4.761904761904762</v>
      </c>
      <c r="D78" s="43">
        <f t="shared" si="46"/>
        <v>1.7857142857142856</v>
      </c>
      <c r="E78" s="43">
        <f t="shared" si="46"/>
        <v>4.761904761904762</v>
      </c>
      <c r="F78" s="43">
        <f t="shared" si="46"/>
        <v>6.25</v>
      </c>
      <c r="G78" s="43">
        <f t="shared" si="46"/>
        <v>4.878048780487805</v>
      </c>
      <c r="H78" s="43">
        <f t="shared" si="46"/>
        <v>5</v>
      </c>
      <c r="I78" s="43">
        <f t="shared" si="46"/>
        <v>2.2222222222222223</v>
      </c>
      <c r="J78" s="43">
        <f t="shared" si="46"/>
        <v>9.836065573770492</v>
      </c>
      <c r="K78" s="43">
        <f t="shared" si="46"/>
        <v>4.166666666666666</v>
      </c>
      <c r="L78" s="43">
        <f t="shared" si="46"/>
        <v>3.125</v>
      </c>
      <c r="M78" s="43">
        <f t="shared" si="46"/>
        <v>3.6363636363636362</v>
      </c>
      <c r="N78" s="44">
        <f>N77/N40*100</f>
        <v>4.481792717086835</v>
      </c>
    </row>
  </sheetData>
  <printOptions/>
  <pageMargins left="0.75" right="0.27" top="0.2" bottom="0.17" header="0.08" footer="0.1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9"/>
  <dimension ref="A1:N78"/>
  <sheetViews>
    <sheetView showGridLines="0" workbookViewId="0" topLeftCell="A1">
      <selection activeCell="M5" sqref="M5"/>
    </sheetView>
  </sheetViews>
  <sheetFormatPr defaultColWidth="9.00390625" defaultRowHeight="12.75"/>
  <cols>
    <col min="1" max="1" width="18.375" style="45" customWidth="1"/>
    <col min="2" max="14" width="5.75390625" style="45" customWidth="1"/>
    <col min="15" max="16384" width="4.875" style="0" customWidth="1"/>
  </cols>
  <sheetData>
    <row r="1" spans="1:14" s="5" customFormat="1" ht="12" customHeight="1" thickBot="1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225</v>
      </c>
      <c r="C3" s="20">
        <v>230</v>
      </c>
      <c r="D3" s="21">
        <v>232</v>
      </c>
      <c r="E3" s="21">
        <v>226</v>
      </c>
      <c r="F3" s="21">
        <v>212</v>
      </c>
      <c r="G3" s="21">
        <v>205</v>
      </c>
      <c r="H3" s="21">
        <v>189</v>
      </c>
      <c r="I3" s="21">
        <v>182</v>
      </c>
      <c r="J3" s="21">
        <v>170</v>
      </c>
      <c r="K3" s="21">
        <v>171</v>
      </c>
      <c r="L3" s="21">
        <v>179</v>
      </c>
      <c r="M3" s="21">
        <v>171</v>
      </c>
      <c r="N3" s="21">
        <v>179</v>
      </c>
    </row>
    <row r="4" spans="1:14" s="5" customFormat="1" ht="11.25" customHeight="1" thickTop="1">
      <c r="A4" s="22" t="s">
        <v>3</v>
      </c>
      <c r="B4" s="23">
        <v>116</v>
      </c>
      <c r="C4" s="24">
        <v>121</v>
      </c>
      <c r="D4" s="25">
        <v>124</v>
      </c>
      <c r="E4" s="25">
        <v>119</v>
      </c>
      <c r="F4" s="25">
        <v>116</v>
      </c>
      <c r="G4" s="25">
        <v>111</v>
      </c>
      <c r="H4" s="25">
        <v>103</v>
      </c>
      <c r="I4" s="25">
        <v>106</v>
      </c>
      <c r="J4" s="25">
        <v>100</v>
      </c>
      <c r="K4" s="25">
        <v>103</v>
      </c>
      <c r="L4" s="25">
        <v>102</v>
      </c>
      <c r="M4" s="25">
        <v>98</v>
      </c>
      <c r="N4" s="25">
        <v>100</v>
      </c>
    </row>
    <row r="5" spans="1:14" s="8" customFormat="1" ht="10.5" customHeight="1">
      <c r="A5" s="26" t="s">
        <v>4</v>
      </c>
      <c r="B5" s="27">
        <f aca="true" t="shared" si="0" ref="B5:N5">B4/B3*100</f>
        <v>51.55555555555556</v>
      </c>
      <c r="C5" s="28">
        <f t="shared" si="0"/>
        <v>52.60869565217391</v>
      </c>
      <c r="D5" s="29">
        <f t="shared" si="0"/>
        <v>53.44827586206896</v>
      </c>
      <c r="E5" s="29">
        <f t="shared" si="0"/>
        <v>52.654867256637175</v>
      </c>
      <c r="F5" s="29">
        <f t="shared" si="0"/>
        <v>54.71698113207547</v>
      </c>
      <c r="G5" s="29">
        <f t="shared" si="0"/>
        <v>54.146341463414636</v>
      </c>
      <c r="H5" s="29">
        <f t="shared" si="0"/>
        <v>54.4973544973545</v>
      </c>
      <c r="I5" s="29">
        <f t="shared" si="0"/>
        <v>58.24175824175825</v>
      </c>
      <c r="J5" s="29">
        <f t="shared" si="0"/>
        <v>58.82352941176471</v>
      </c>
      <c r="K5" s="29">
        <f t="shared" si="0"/>
        <v>60.23391812865497</v>
      </c>
      <c r="L5" s="29">
        <f t="shared" si="0"/>
        <v>56.98324022346368</v>
      </c>
      <c r="M5" s="29">
        <f t="shared" si="0"/>
        <v>57.30994152046783</v>
      </c>
      <c r="N5" s="29">
        <f t="shared" si="0"/>
        <v>55.865921787709496</v>
      </c>
    </row>
    <row r="6" spans="1:14" s="5" customFormat="1" ht="11.25" customHeight="1">
      <c r="A6" s="30" t="s">
        <v>61</v>
      </c>
      <c r="B6" s="23">
        <v>163</v>
      </c>
      <c r="C6" s="24">
        <v>166</v>
      </c>
      <c r="D6" s="25">
        <v>172</v>
      </c>
      <c r="E6" s="25">
        <v>169</v>
      </c>
      <c r="F6" s="25">
        <v>159</v>
      </c>
      <c r="G6" s="25">
        <v>156</v>
      </c>
      <c r="H6" s="25">
        <v>147</v>
      </c>
      <c r="I6" s="25">
        <v>138</v>
      </c>
      <c r="J6" s="25">
        <v>129</v>
      </c>
      <c r="K6" s="25">
        <v>127</v>
      </c>
      <c r="L6" s="25">
        <v>131</v>
      </c>
      <c r="M6" s="25">
        <v>130</v>
      </c>
      <c r="N6" s="25">
        <v>136</v>
      </c>
    </row>
    <row r="7" spans="1:14" s="8" customFormat="1" ht="10.5" customHeight="1">
      <c r="A7" s="26" t="s">
        <v>4</v>
      </c>
      <c r="B7" s="27">
        <f aca="true" t="shared" si="1" ref="B7:N7">B6/B3*100</f>
        <v>72.44444444444444</v>
      </c>
      <c r="C7" s="28">
        <f t="shared" si="1"/>
        <v>72.17391304347827</v>
      </c>
      <c r="D7" s="29">
        <f t="shared" si="1"/>
        <v>74.13793103448276</v>
      </c>
      <c r="E7" s="29">
        <f t="shared" si="1"/>
        <v>74.77876106194691</v>
      </c>
      <c r="F7" s="29">
        <f t="shared" si="1"/>
        <v>75</v>
      </c>
      <c r="G7" s="29">
        <f t="shared" si="1"/>
        <v>76.09756097560975</v>
      </c>
      <c r="H7" s="29">
        <f t="shared" si="1"/>
        <v>77.77777777777779</v>
      </c>
      <c r="I7" s="29">
        <f t="shared" si="1"/>
        <v>75.82417582417582</v>
      </c>
      <c r="J7" s="29">
        <f t="shared" si="1"/>
        <v>75.88235294117646</v>
      </c>
      <c r="K7" s="29">
        <f t="shared" si="1"/>
        <v>74.26900584795322</v>
      </c>
      <c r="L7" s="29">
        <f t="shared" si="1"/>
        <v>73.18435754189943</v>
      </c>
      <c r="M7" s="29">
        <f t="shared" si="1"/>
        <v>76.0233918128655</v>
      </c>
      <c r="N7" s="29">
        <f t="shared" si="1"/>
        <v>75.97765363128491</v>
      </c>
    </row>
    <row r="8" spans="1:14" s="5" customFormat="1" ht="10.5" customHeight="1">
      <c r="A8" s="30" t="s">
        <v>5</v>
      </c>
      <c r="B8" s="23">
        <v>16</v>
      </c>
      <c r="C8" s="24">
        <v>16</v>
      </c>
      <c r="D8" s="25">
        <v>18</v>
      </c>
      <c r="E8" s="25">
        <v>19</v>
      </c>
      <c r="F8" s="25">
        <v>18</v>
      </c>
      <c r="G8" s="25">
        <v>18</v>
      </c>
      <c r="H8" s="25">
        <v>16</v>
      </c>
      <c r="I8" s="25">
        <v>13</v>
      </c>
      <c r="J8" s="25">
        <v>12</v>
      </c>
      <c r="K8" s="25">
        <v>11</v>
      </c>
      <c r="L8" s="25">
        <v>10</v>
      </c>
      <c r="M8" s="25">
        <v>10</v>
      </c>
      <c r="N8" s="25">
        <v>8</v>
      </c>
    </row>
    <row r="9" spans="1:14" s="8" customFormat="1" ht="10.5" customHeight="1">
      <c r="A9" s="26" t="s">
        <v>4</v>
      </c>
      <c r="B9" s="27">
        <f aca="true" t="shared" si="2" ref="B9:N9">B8/B3*100</f>
        <v>7.111111111111111</v>
      </c>
      <c r="C9" s="28">
        <f t="shared" si="2"/>
        <v>6.956521739130435</v>
      </c>
      <c r="D9" s="29">
        <f t="shared" si="2"/>
        <v>7.758620689655173</v>
      </c>
      <c r="E9" s="29">
        <f t="shared" si="2"/>
        <v>8.4070796460177</v>
      </c>
      <c r="F9" s="29">
        <f t="shared" si="2"/>
        <v>8.49056603773585</v>
      </c>
      <c r="G9" s="29">
        <f t="shared" si="2"/>
        <v>8.780487804878048</v>
      </c>
      <c r="H9" s="29">
        <f t="shared" si="2"/>
        <v>8.465608465608465</v>
      </c>
      <c r="I9" s="29">
        <f t="shared" si="2"/>
        <v>7.142857142857142</v>
      </c>
      <c r="J9" s="29">
        <f t="shared" si="2"/>
        <v>7.0588235294117645</v>
      </c>
      <c r="K9" s="29">
        <f t="shared" si="2"/>
        <v>6.432748538011696</v>
      </c>
      <c r="L9" s="29">
        <f t="shared" si="2"/>
        <v>5.58659217877095</v>
      </c>
      <c r="M9" s="29">
        <f t="shared" si="2"/>
        <v>5.847953216374268</v>
      </c>
      <c r="N9" s="29">
        <f t="shared" si="2"/>
        <v>4.4692737430167595</v>
      </c>
    </row>
    <row r="10" spans="1:14" s="5" customFormat="1" ht="12" customHeight="1">
      <c r="A10" s="30" t="s">
        <v>6</v>
      </c>
      <c r="B10" s="23">
        <f aca="true" t="shared" si="3" ref="B10:G10">B3-B6</f>
        <v>62</v>
      </c>
      <c r="C10" s="24">
        <f t="shared" si="3"/>
        <v>64</v>
      </c>
      <c r="D10" s="25">
        <f t="shared" si="3"/>
        <v>60</v>
      </c>
      <c r="E10" s="25">
        <f t="shared" si="3"/>
        <v>57</v>
      </c>
      <c r="F10" s="25">
        <f t="shared" si="3"/>
        <v>53</v>
      </c>
      <c r="G10" s="25">
        <f t="shared" si="3"/>
        <v>49</v>
      </c>
      <c r="H10" s="25">
        <f aca="true" t="shared" si="4" ref="H10:M10">H3-H6</f>
        <v>42</v>
      </c>
      <c r="I10" s="25">
        <f t="shared" si="4"/>
        <v>44</v>
      </c>
      <c r="J10" s="25">
        <f t="shared" si="4"/>
        <v>41</v>
      </c>
      <c r="K10" s="25">
        <f t="shared" si="4"/>
        <v>44</v>
      </c>
      <c r="L10" s="25">
        <f t="shared" si="4"/>
        <v>48</v>
      </c>
      <c r="M10" s="25">
        <f t="shared" si="4"/>
        <v>41</v>
      </c>
      <c r="N10" s="25">
        <f>N3-N6</f>
        <v>43</v>
      </c>
    </row>
    <row r="11" spans="1:14" s="8" customFormat="1" ht="10.5" customHeight="1">
      <c r="A11" s="26" t="s">
        <v>4</v>
      </c>
      <c r="B11" s="27">
        <f aca="true" t="shared" si="5" ref="B11:N11">B10/B3*100</f>
        <v>27.555555555555557</v>
      </c>
      <c r="C11" s="28">
        <f t="shared" si="5"/>
        <v>27.82608695652174</v>
      </c>
      <c r="D11" s="29">
        <f t="shared" si="5"/>
        <v>25.862068965517242</v>
      </c>
      <c r="E11" s="29">
        <f t="shared" si="5"/>
        <v>25.221238938053098</v>
      </c>
      <c r="F11" s="29">
        <f t="shared" si="5"/>
        <v>25</v>
      </c>
      <c r="G11" s="29">
        <f t="shared" si="5"/>
        <v>23.902439024390244</v>
      </c>
      <c r="H11" s="29">
        <f t="shared" si="5"/>
        <v>22.22222222222222</v>
      </c>
      <c r="I11" s="29">
        <f t="shared" si="5"/>
        <v>24.175824175824175</v>
      </c>
      <c r="J11" s="29">
        <f t="shared" si="5"/>
        <v>24.11764705882353</v>
      </c>
      <c r="K11" s="29">
        <f t="shared" si="5"/>
        <v>25.730994152046783</v>
      </c>
      <c r="L11" s="29">
        <f t="shared" si="5"/>
        <v>26.81564245810056</v>
      </c>
      <c r="M11" s="29">
        <f t="shared" si="5"/>
        <v>23.976608187134502</v>
      </c>
      <c r="N11" s="29">
        <f t="shared" si="5"/>
        <v>24.022346368715084</v>
      </c>
    </row>
    <row r="12" spans="1:14" s="5" customFormat="1" ht="12" customHeight="1">
      <c r="A12" s="30" t="s">
        <v>7</v>
      </c>
      <c r="B12" s="23">
        <v>28</v>
      </c>
      <c r="C12" s="24">
        <v>26</v>
      </c>
      <c r="D12" s="25">
        <v>29</v>
      </c>
      <c r="E12" s="25">
        <v>30</v>
      </c>
      <c r="F12" s="25">
        <v>22</v>
      </c>
      <c r="G12" s="25">
        <v>26</v>
      </c>
      <c r="H12" s="25">
        <v>26</v>
      </c>
      <c r="I12" s="25">
        <v>25</v>
      </c>
      <c r="J12" s="25">
        <v>18</v>
      </c>
      <c r="K12" s="25">
        <v>17</v>
      </c>
      <c r="L12" s="25">
        <v>22</v>
      </c>
      <c r="M12" s="25">
        <v>22</v>
      </c>
      <c r="N12" s="25">
        <v>28</v>
      </c>
    </row>
    <row r="13" spans="1:14" s="8" customFormat="1" ht="10.5" customHeight="1">
      <c r="A13" s="26" t="s">
        <v>4</v>
      </c>
      <c r="B13" s="27">
        <f aca="true" t="shared" si="6" ref="B13:N13">B12/B3*100</f>
        <v>12.444444444444445</v>
      </c>
      <c r="C13" s="28">
        <f t="shared" si="6"/>
        <v>11.304347826086957</v>
      </c>
      <c r="D13" s="29">
        <f t="shared" si="6"/>
        <v>12.5</v>
      </c>
      <c r="E13" s="29">
        <f t="shared" si="6"/>
        <v>13.274336283185843</v>
      </c>
      <c r="F13" s="29">
        <f t="shared" si="6"/>
        <v>10.377358490566039</v>
      </c>
      <c r="G13" s="29">
        <f t="shared" si="6"/>
        <v>12.682926829268293</v>
      </c>
      <c r="H13" s="29">
        <f t="shared" si="6"/>
        <v>13.756613756613756</v>
      </c>
      <c r="I13" s="29">
        <f t="shared" si="6"/>
        <v>13.736263736263737</v>
      </c>
      <c r="J13" s="29">
        <f t="shared" si="6"/>
        <v>10.588235294117647</v>
      </c>
      <c r="K13" s="29">
        <f t="shared" si="6"/>
        <v>9.941520467836257</v>
      </c>
      <c r="L13" s="29">
        <f t="shared" si="6"/>
        <v>12.290502793296088</v>
      </c>
      <c r="M13" s="29">
        <f t="shared" si="6"/>
        <v>12.865497076023392</v>
      </c>
      <c r="N13" s="29">
        <f t="shared" si="6"/>
        <v>15.64245810055866</v>
      </c>
    </row>
    <row r="14" spans="1:14" s="5" customFormat="1" ht="12" customHeight="1">
      <c r="A14" s="30" t="s">
        <v>8</v>
      </c>
      <c r="B14" s="23">
        <f aca="true" t="shared" si="7" ref="B14:H14">B3-B12</f>
        <v>197</v>
      </c>
      <c r="C14" s="24">
        <f t="shared" si="7"/>
        <v>204</v>
      </c>
      <c r="D14" s="25">
        <f t="shared" si="7"/>
        <v>203</v>
      </c>
      <c r="E14" s="25">
        <f t="shared" si="7"/>
        <v>196</v>
      </c>
      <c r="F14" s="25">
        <f t="shared" si="7"/>
        <v>190</v>
      </c>
      <c r="G14" s="25">
        <f t="shared" si="7"/>
        <v>179</v>
      </c>
      <c r="H14" s="25">
        <f t="shared" si="7"/>
        <v>163</v>
      </c>
      <c r="I14" s="25">
        <f aca="true" t="shared" si="8" ref="I14:N14">I3-I12</f>
        <v>157</v>
      </c>
      <c r="J14" s="25">
        <f t="shared" si="8"/>
        <v>152</v>
      </c>
      <c r="K14" s="25">
        <f t="shared" si="8"/>
        <v>154</v>
      </c>
      <c r="L14" s="25">
        <f t="shared" si="8"/>
        <v>157</v>
      </c>
      <c r="M14" s="25">
        <f t="shared" si="8"/>
        <v>149</v>
      </c>
      <c r="N14" s="25">
        <f t="shared" si="8"/>
        <v>151</v>
      </c>
    </row>
    <row r="15" spans="1:14" s="8" customFormat="1" ht="10.5" customHeight="1">
      <c r="A15" s="26" t="s">
        <v>4</v>
      </c>
      <c r="B15" s="27">
        <f aca="true" t="shared" si="9" ref="B15:N15">B14/B3*100</f>
        <v>87.55555555555556</v>
      </c>
      <c r="C15" s="28">
        <f t="shared" si="9"/>
        <v>88.69565217391305</v>
      </c>
      <c r="D15" s="29">
        <f t="shared" si="9"/>
        <v>87.5</v>
      </c>
      <c r="E15" s="29">
        <f t="shared" si="9"/>
        <v>86.72566371681415</v>
      </c>
      <c r="F15" s="29">
        <f t="shared" si="9"/>
        <v>89.62264150943396</v>
      </c>
      <c r="G15" s="29">
        <f t="shared" si="9"/>
        <v>87.3170731707317</v>
      </c>
      <c r="H15" s="29">
        <f t="shared" si="9"/>
        <v>86.24338624338624</v>
      </c>
      <c r="I15" s="29">
        <f t="shared" si="9"/>
        <v>86.26373626373626</v>
      </c>
      <c r="J15" s="29">
        <f t="shared" si="9"/>
        <v>89.41176470588236</v>
      </c>
      <c r="K15" s="29">
        <f t="shared" si="9"/>
        <v>90.05847953216374</v>
      </c>
      <c r="L15" s="29">
        <f t="shared" si="9"/>
        <v>87.70949720670392</v>
      </c>
      <c r="M15" s="29">
        <f t="shared" si="9"/>
        <v>87.13450292397661</v>
      </c>
      <c r="N15" s="29">
        <f t="shared" si="9"/>
        <v>84.35754189944134</v>
      </c>
    </row>
    <row r="16" spans="1:14" s="5" customFormat="1" ht="12" customHeight="1">
      <c r="A16" s="30" t="s">
        <v>71</v>
      </c>
      <c r="B16" s="23">
        <v>3</v>
      </c>
      <c r="C16" s="24">
        <v>3</v>
      </c>
      <c r="D16" s="25">
        <v>4</v>
      </c>
      <c r="E16" s="25">
        <v>3</v>
      </c>
      <c r="F16" s="25">
        <v>3</v>
      </c>
      <c r="G16" s="25">
        <v>2</v>
      </c>
      <c r="H16" s="25">
        <v>2</v>
      </c>
      <c r="I16" s="25">
        <v>2</v>
      </c>
      <c r="J16" s="25">
        <v>2</v>
      </c>
      <c r="K16" s="25">
        <v>3</v>
      </c>
      <c r="L16" s="25">
        <v>3</v>
      </c>
      <c r="M16" s="25">
        <v>3</v>
      </c>
      <c r="N16" s="25">
        <v>3</v>
      </c>
    </row>
    <row r="17" spans="1:14" s="8" customFormat="1" ht="10.5" customHeight="1">
      <c r="A17" s="26" t="s">
        <v>4</v>
      </c>
      <c r="B17" s="27">
        <f aca="true" t="shared" si="10" ref="B17:N17">B16/B3*100</f>
        <v>1.3333333333333335</v>
      </c>
      <c r="C17" s="28">
        <f t="shared" si="10"/>
        <v>1.3043478260869565</v>
      </c>
      <c r="D17" s="29">
        <f t="shared" si="10"/>
        <v>1.7241379310344827</v>
      </c>
      <c r="E17" s="29">
        <f t="shared" si="10"/>
        <v>1.3274336283185841</v>
      </c>
      <c r="F17" s="29">
        <f t="shared" si="10"/>
        <v>1.4150943396226416</v>
      </c>
      <c r="G17" s="29">
        <f t="shared" si="10"/>
        <v>0.975609756097561</v>
      </c>
      <c r="H17" s="29">
        <f t="shared" si="10"/>
        <v>1.0582010582010581</v>
      </c>
      <c r="I17" s="29">
        <f t="shared" si="10"/>
        <v>1.098901098901099</v>
      </c>
      <c r="J17" s="29">
        <f t="shared" si="10"/>
        <v>1.1764705882352942</v>
      </c>
      <c r="K17" s="29">
        <f t="shared" si="10"/>
        <v>1.7543859649122806</v>
      </c>
      <c r="L17" s="29">
        <f t="shared" si="10"/>
        <v>1.675977653631285</v>
      </c>
      <c r="M17" s="29">
        <f t="shared" si="10"/>
        <v>1.7543859649122806</v>
      </c>
      <c r="N17" s="29">
        <f t="shared" si="10"/>
        <v>1.675977653631285</v>
      </c>
    </row>
    <row r="18" spans="1:14" s="5" customFormat="1" ht="12" customHeight="1">
      <c r="A18" s="30" t="s">
        <v>9</v>
      </c>
      <c r="B18" s="23">
        <v>79</v>
      </c>
      <c r="C18" s="24">
        <v>79</v>
      </c>
      <c r="D18" s="25">
        <v>81</v>
      </c>
      <c r="E18" s="25">
        <v>81</v>
      </c>
      <c r="F18" s="25">
        <v>75</v>
      </c>
      <c r="G18" s="25">
        <v>77</v>
      </c>
      <c r="H18" s="25">
        <v>71</v>
      </c>
      <c r="I18" s="25">
        <v>68</v>
      </c>
      <c r="J18" s="25">
        <v>64</v>
      </c>
      <c r="K18" s="25">
        <v>74</v>
      </c>
      <c r="L18" s="25">
        <v>80</v>
      </c>
      <c r="M18" s="25">
        <v>77</v>
      </c>
      <c r="N18" s="25">
        <v>82</v>
      </c>
    </row>
    <row r="19" spans="1:14" s="8" customFormat="1" ht="10.5" customHeight="1">
      <c r="A19" s="26" t="s">
        <v>4</v>
      </c>
      <c r="B19" s="27">
        <f aca="true" t="shared" si="11" ref="B19:N19">B18/B3*100</f>
        <v>35.11111111111111</v>
      </c>
      <c r="C19" s="28">
        <f t="shared" si="11"/>
        <v>34.34782608695652</v>
      </c>
      <c r="D19" s="29">
        <f t="shared" si="11"/>
        <v>34.91379310344828</v>
      </c>
      <c r="E19" s="29">
        <f t="shared" si="11"/>
        <v>35.84070796460177</v>
      </c>
      <c r="F19" s="29">
        <f t="shared" si="11"/>
        <v>35.37735849056604</v>
      </c>
      <c r="G19" s="29">
        <f t="shared" si="11"/>
        <v>37.5609756097561</v>
      </c>
      <c r="H19" s="29">
        <f t="shared" si="11"/>
        <v>37.56613756613756</v>
      </c>
      <c r="I19" s="29">
        <f t="shared" si="11"/>
        <v>37.362637362637365</v>
      </c>
      <c r="J19" s="29">
        <f t="shared" si="11"/>
        <v>37.64705882352941</v>
      </c>
      <c r="K19" s="29">
        <f t="shared" si="11"/>
        <v>43.27485380116959</v>
      </c>
      <c r="L19" s="29">
        <f t="shared" si="11"/>
        <v>44.6927374301676</v>
      </c>
      <c r="M19" s="29">
        <f t="shared" si="11"/>
        <v>45.02923976608187</v>
      </c>
      <c r="N19" s="29">
        <f t="shared" si="11"/>
        <v>45.81005586592179</v>
      </c>
    </row>
    <row r="20" spans="1:14" s="1" customFormat="1" ht="12" customHeight="1">
      <c r="A20" s="30" t="s">
        <v>10</v>
      </c>
      <c r="B20" s="23">
        <v>104</v>
      </c>
      <c r="C20" s="24">
        <v>107</v>
      </c>
      <c r="D20" s="25">
        <v>102</v>
      </c>
      <c r="E20" s="25">
        <v>94</v>
      </c>
      <c r="F20" s="25">
        <v>91</v>
      </c>
      <c r="G20" s="25">
        <v>85</v>
      </c>
      <c r="H20" s="25">
        <v>78</v>
      </c>
      <c r="I20" s="25">
        <v>77</v>
      </c>
      <c r="J20" s="25">
        <v>77</v>
      </c>
      <c r="K20" s="25">
        <v>79</v>
      </c>
      <c r="L20" s="25">
        <v>85</v>
      </c>
      <c r="M20" s="25">
        <v>78</v>
      </c>
      <c r="N20" s="25">
        <v>80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46.22222222222222</v>
      </c>
      <c r="C21" s="33">
        <f t="shared" si="12"/>
        <v>46.52173913043478</v>
      </c>
      <c r="D21" s="34">
        <f t="shared" si="12"/>
        <v>43.96551724137931</v>
      </c>
      <c r="E21" s="34">
        <f t="shared" si="12"/>
        <v>41.5929203539823</v>
      </c>
      <c r="F21" s="34">
        <f t="shared" si="12"/>
        <v>42.924528301886795</v>
      </c>
      <c r="G21" s="34">
        <f t="shared" si="12"/>
        <v>41.46341463414634</v>
      </c>
      <c r="H21" s="34">
        <f t="shared" si="12"/>
        <v>41.269841269841265</v>
      </c>
      <c r="I21" s="34">
        <f t="shared" si="12"/>
        <v>42.30769230769231</v>
      </c>
      <c r="J21" s="34">
        <f t="shared" si="12"/>
        <v>45.294117647058826</v>
      </c>
      <c r="K21" s="34">
        <f t="shared" si="12"/>
        <v>46.198830409356724</v>
      </c>
      <c r="L21" s="34">
        <f t="shared" si="12"/>
        <v>47.486033519553075</v>
      </c>
      <c r="M21" s="34">
        <f t="shared" si="12"/>
        <v>45.614035087719294</v>
      </c>
      <c r="N21" s="34">
        <f t="shared" si="12"/>
        <v>44.6927374301676</v>
      </c>
    </row>
    <row r="22" spans="1:14" s="1" customFormat="1" ht="12.75" customHeight="1" thickBot="1">
      <c r="A22" s="35" t="s">
        <v>47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</row>
    <row r="24" spans="1:14" ht="12" customHeight="1" thickBot="1">
      <c r="A24" s="39" t="s">
        <v>12</v>
      </c>
      <c r="B24" s="21">
        <v>21</v>
      </c>
      <c r="C24" s="21">
        <v>13</v>
      </c>
      <c r="D24" s="21">
        <v>16</v>
      </c>
      <c r="E24" s="21">
        <v>16</v>
      </c>
      <c r="F24" s="21">
        <v>10</v>
      </c>
      <c r="G24" s="21">
        <v>12</v>
      </c>
      <c r="H24" s="21">
        <v>16</v>
      </c>
      <c r="I24" s="21">
        <v>12</v>
      </c>
      <c r="J24" s="21">
        <v>14</v>
      </c>
      <c r="K24" s="21">
        <v>21</v>
      </c>
      <c r="L24" s="21">
        <v>10</v>
      </c>
      <c r="M24" s="21">
        <v>22</v>
      </c>
      <c r="N24" s="18">
        <f>SUM(B24:M24)</f>
        <v>183</v>
      </c>
    </row>
    <row r="25" spans="1:14" ht="12" customHeight="1" thickTop="1">
      <c r="A25" s="30" t="s">
        <v>3</v>
      </c>
      <c r="B25" s="25">
        <v>9</v>
      </c>
      <c r="C25" s="25">
        <v>8</v>
      </c>
      <c r="D25" s="25">
        <v>8</v>
      </c>
      <c r="E25" s="25">
        <v>6</v>
      </c>
      <c r="F25" s="25">
        <v>3</v>
      </c>
      <c r="G25" s="25">
        <v>6</v>
      </c>
      <c r="H25" s="25">
        <v>10</v>
      </c>
      <c r="I25" s="25">
        <v>7</v>
      </c>
      <c r="J25" s="25">
        <v>8</v>
      </c>
      <c r="K25" s="25">
        <v>7</v>
      </c>
      <c r="L25" s="25">
        <v>3</v>
      </c>
      <c r="M25" s="25">
        <v>9</v>
      </c>
      <c r="N25" s="40">
        <f>SUM(B25:M25)</f>
        <v>84</v>
      </c>
    </row>
    <row r="26" spans="1:14" s="9" customFormat="1" ht="10.5" customHeight="1">
      <c r="A26" s="26" t="s">
        <v>13</v>
      </c>
      <c r="B26" s="29">
        <f aca="true" t="shared" si="13" ref="B26:M26">B25/B24*100</f>
        <v>42.857142857142854</v>
      </c>
      <c r="C26" s="29">
        <f t="shared" si="13"/>
        <v>61.53846153846154</v>
      </c>
      <c r="D26" s="29">
        <f t="shared" si="13"/>
        <v>50</v>
      </c>
      <c r="E26" s="29">
        <f t="shared" si="13"/>
        <v>37.5</v>
      </c>
      <c r="F26" s="29">
        <f t="shared" si="13"/>
        <v>30</v>
      </c>
      <c r="G26" s="29">
        <f t="shared" si="13"/>
        <v>50</v>
      </c>
      <c r="H26" s="29">
        <f t="shared" si="13"/>
        <v>62.5</v>
      </c>
      <c r="I26" s="29">
        <f t="shared" si="13"/>
        <v>58.333333333333336</v>
      </c>
      <c r="J26" s="29">
        <f t="shared" si="13"/>
        <v>57.14285714285714</v>
      </c>
      <c r="K26" s="29">
        <f t="shared" si="13"/>
        <v>33.33333333333333</v>
      </c>
      <c r="L26" s="29">
        <f t="shared" si="13"/>
        <v>30</v>
      </c>
      <c r="M26" s="29">
        <f t="shared" si="13"/>
        <v>40.909090909090914</v>
      </c>
      <c r="N26" s="41">
        <f>N25/N24*100</f>
        <v>45.90163934426229</v>
      </c>
    </row>
    <row r="27" spans="1:14" ht="12" customHeight="1">
      <c r="A27" s="30" t="s">
        <v>14</v>
      </c>
      <c r="B27" s="25">
        <v>7</v>
      </c>
      <c r="C27" s="25">
        <v>5</v>
      </c>
      <c r="D27" s="25">
        <v>6</v>
      </c>
      <c r="E27" s="25">
        <v>3</v>
      </c>
      <c r="F27" s="25">
        <v>2</v>
      </c>
      <c r="G27" s="25">
        <v>8</v>
      </c>
      <c r="H27" s="25">
        <v>10</v>
      </c>
      <c r="I27" s="25">
        <v>6</v>
      </c>
      <c r="J27" s="25">
        <v>9</v>
      </c>
      <c r="K27" s="25">
        <v>7</v>
      </c>
      <c r="L27" s="25">
        <v>1</v>
      </c>
      <c r="M27" s="25">
        <v>4</v>
      </c>
      <c r="N27" s="40">
        <f>SUM(B27:M27)</f>
        <v>68</v>
      </c>
    </row>
    <row r="28" spans="1:14" s="9" customFormat="1" ht="10.5" customHeight="1">
      <c r="A28" s="26" t="s">
        <v>13</v>
      </c>
      <c r="B28" s="29">
        <f aca="true" t="shared" si="14" ref="B28:M28">B27/B24*100</f>
        <v>33.33333333333333</v>
      </c>
      <c r="C28" s="29">
        <f t="shared" si="14"/>
        <v>38.46153846153847</v>
      </c>
      <c r="D28" s="29">
        <f t="shared" si="14"/>
        <v>37.5</v>
      </c>
      <c r="E28" s="29">
        <f t="shared" si="14"/>
        <v>18.75</v>
      </c>
      <c r="F28" s="29">
        <f t="shared" si="14"/>
        <v>20</v>
      </c>
      <c r="G28" s="29">
        <f t="shared" si="14"/>
        <v>66.66666666666666</v>
      </c>
      <c r="H28" s="29">
        <f t="shared" si="14"/>
        <v>62.5</v>
      </c>
      <c r="I28" s="29">
        <f t="shared" si="14"/>
        <v>50</v>
      </c>
      <c r="J28" s="29">
        <f t="shared" si="14"/>
        <v>64.28571428571429</v>
      </c>
      <c r="K28" s="29">
        <f t="shared" si="14"/>
        <v>33.33333333333333</v>
      </c>
      <c r="L28" s="29">
        <f t="shared" si="14"/>
        <v>10</v>
      </c>
      <c r="M28" s="29">
        <f t="shared" si="14"/>
        <v>18.181818181818183</v>
      </c>
      <c r="N28" s="41">
        <f>N27/N24*100</f>
        <v>37.15846994535519</v>
      </c>
    </row>
    <row r="29" spans="1:14" ht="12" customHeight="1">
      <c r="A29" s="30" t="s">
        <v>15</v>
      </c>
      <c r="B29" s="25">
        <f aca="true" t="shared" si="15" ref="B29:G29">B24-B27</f>
        <v>14</v>
      </c>
      <c r="C29" s="25">
        <f t="shared" si="15"/>
        <v>8</v>
      </c>
      <c r="D29" s="25">
        <f t="shared" si="15"/>
        <v>10</v>
      </c>
      <c r="E29" s="25">
        <f t="shared" si="15"/>
        <v>13</v>
      </c>
      <c r="F29" s="25">
        <f t="shared" si="15"/>
        <v>8</v>
      </c>
      <c r="G29" s="25">
        <f t="shared" si="15"/>
        <v>4</v>
      </c>
      <c r="H29" s="25">
        <f aca="true" t="shared" si="16" ref="H29:M29">H24-H27</f>
        <v>6</v>
      </c>
      <c r="I29" s="25">
        <f t="shared" si="16"/>
        <v>6</v>
      </c>
      <c r="J29" s="25">
        <f t="shared" si="16"/>
        <v>5</v>
      </c>
      <c r="K29" s="25">
        <f t="shared" si="16"/>
        <v>14</v>
      </c>
      <c r="L29" s="25">
        <f t="shared" si="16"/>
        <v>9</v>
      </c>
      <c r="M29" s="25">
        <f t="shared" si="16"/>
        <v>18</v>
      </c>
      <c r="N29" s="40">
        <f>SUM(B29:M29)</f>
        <v>115</v>
      </c>
    </row>
    <row r="30" spans="1:14" s="9" customFormat="1" ht="10.5" customHeight="1">
      <c r="A30" s="26" t="s">
        <v>13</v>
      </c>
      <c r="B30" s="29">
        <f aca="true" t="shared" si="17" ref="B30:M30">B29/B24*100</f>
        <v>66.66666666666666</v>
      </c>
      <c r="C30" s="29">
        <f t="shared" si="17"/>
        <v>61.53846153846154</v>
      </c>
      <c r="D30" s="29">
        <f t="shared" si="17"/>
        <v>62.5</v>
      </c>
      <c r="E30" s="29">
        <f t="shared" si="17"/>
        <v>81.25</v>
      </c>
      <c r="F30" s="29">
        <f t="shared" si="17"/>
        <v>80</v>
      </c>
      <c r="G30" s="29">
        <f t="shared" si="17"/>
        <v>33.33333333333333</v>
      </c>
      <c r="H30" s="29">
        <f t="shared" si="17"/>
        <v>37.5</v>
      </c>
      <c r="I30" s="29">
        <f t="shared" si="17"/>
        <v>50</v>
      </c>
      <c r="J30" s="29">
        <f t="shared" si="17"/>
        <v>35.714285714285715</v>
      </c>
      <c r="K30" s="29">
        <f t="shared" si="17"/>
        <v>66.66666666666666</v>
      </c>
      <c r="L30" s="29">
        <f t="shared" si="17"/>
        <v>90</v>
      </c>
      <c r="M30" s="29">
        <f t="shared" si="17"/>
        <v>81.81818181818183</v>
      </c>
      <c r="N30" s="41">
        <f>N29/N24*100</f>
        <v>62.841530054644814</v>
      </c>
    </row>
    <row r="31" spans="1:14" ht="12" customHeight="1">
      <c r="A31" s="30" t="s">
        <v>62</v>
      </c>
      <c r="B31" s="25">
        <v>17</v>
      </c>
      <c r="C31" s="25">
        <v>13</v>
      </c>
      <c r="D31" s="25">
        <v>11</v>
      </c>
      <c r="E31" s="25">
        <v>13</v>
      </c>
      <c r="F31" s="25">
        <v>9</v>
      </c>
      <c r="G31" s="25">
        <v>5</v>
      </c>
      <c r="H31" s="25">
        <v>10</v>
      </c>
      <c r="I31" s="25">
        <v>6</v>
      </c>
      <c r="J31" s="25">
        <v>5</v>
      </c>
      <c r="K31" s="25">
        <v>11</v>
      </c>
      <c r="L31" s="25">
        <v>9</v>
      </c>
      <c r="M31" s="25">
        <v>17</v>
      </c>
      <c r="N31" s="40">
        <f>SUM(B31:M31)</f>
        <v>126</v>
      </c>
    </row>
    <row r="32" spans="1:14" s="9" customFormat="1" ht="10.5" customHeight="1">
      <c r="A32" s="26" t="s">
        <v>13</v>
      </c>
      <c r="B32" s="29">
        <f aca="true" t="shared" si="18" ref="B32:M32">B31/B24*100</f>
        <v>80.95238095238095</v>
      </c>
      <c r="C32" s="29">
        <f t="shared" si="18"/>
        <v>100</v>
      </c>
      <c r="D32" s="29">
        <f t="shared" si="18"/>
        <v>68.75</v>
      </c>
      <c r="E32" s="29">
        <f t="shared" si="18"/>
        <v>81.25</v>
      </c>
      <c r="F32" s="29">
        <f t="shared" si="18"/>
        <v>90</v>
      </c>
      <c r="G32" s="29">
        <f t="shared" si="18"/>
        <v>41.66666666666667</v>
      </c>
      <c r="H32" s="29">
        <f t="shared" si="18"/>
        <v>62.5</v>
      </c>
      <c r="I32" s="29">
        <f t="shared" si="18"/>
        <v>50</v>
      </c>
      <c r="J32" s="29">
        <f t="shared" si="18"/>
        <v>35.714285714285715</v>
      </c>
      <c r="K32" s="29">
        <f t="shared" si="18"/>
        <v>52.38095238095239</v>
      </c>
      <c r="L32" s="29">
        <f t="shared" si="18"/>
        <v>90</v>
      </c>
      <c r="M32" s="29">
        <f t="shared" si="18"/>
        <v>77.27272727272727</v>
      </c>
      <c r="N32" s="41">
        <f>N31/N24*100</f>
        <v>68.85245901639344</v>
      </c>
    </row>
    <row r="33" spans="1:14" ht="12" customHeight="1">
      <c r="A33" s="30" t="s">
        <v>16</v>
      </c>
      <c r="B33" s="25">
        <v>1</v>
      </c>
      <c r="C33" s="25">
        <v>2</v>
      </c>
      <c r="D33" s="25">
        <v>1</v>
      </c>
      <c r="E33" s="25">
        <v>3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40">
        <f>SUM(B33:M33)</f>
        <v>8</v>
      </c>
    </row>
    <row r="34" spans="1:14" s="9" customFormat="1" ht="10.5" customHeight="1">
      <c r="A34" s="26" t="s">
        <v>13</v>
      </c>
      <c r="B34" s="29">
        <f aca="true" t="shared" si="19" ref="B34:M34">B33/B24*100</f>
        <v>4.761904761904762</v>
      </c>
      <c r="C34" s="29">
        <f t="shared" si="19"/>
        <v>15.384615384615385</v>
      </c>
      <c r="D34" s="29">
        <f t="shared" si="19"/>
        <v>6.25</v>
      </c>
      <c r="E34" s="29">
        <f t="shared" si="19"/>
        <v>18.75</v>
      </c>
      <c r="F34" s="29">
        <f t="shared" si="19"/>
        <v>10</v>
      </c>
      <c r="G34" s="29">
        <f t="shared" si="19"/>
        <v>0</v>
      </c>
      <c r="H34" s="29">
        <f t="shared" si="19"/>
        <v>0</v>
      </c>
      <c r="I34" s="29">
        <f t="shared" si="19"/>
        <v>0</v>
      </c>
      <c r="J34" s="29">
        <f t="shared" si="19"/>
        <v>0</v>
      </c>
      <c r="K34" s="29">
        <f t="shared" si="19"/>
        <v>0</v>
      </c>
      <c r="L34" s="29">
        <f t="shared" si="19"/>
        <v>0</v>
      </c>
      <c r="M34" s="29">
        <f t="shared" si="19"/>
        <v>0</v>
      </c>
      <c r="N34" s="41">
        <f>N33/N24*100</f>
        <v>4.371584699453552</v>
      </c>
    </row>
    <row r="35" spans="1:14" ht="12" customHeight="1">
      <c r="A35" s="30" t="s">
        <v>6</v>
      </c>
      <c r="B35" s="25">
        <f aca="true" t="shared" si="20" ref="B35:G35">B24-B31</f>
        <v>4</v>
      </c>
      <c r="C35" s="25">
        <f t="shared" si="20"/>
        <v>0</v>
      </c>
      <c r="D35" s="25">
        <f t="shared" si="20"/>
        <v>5</v>
      </c>
      <c r="E35" s="25">
        <f t="shared" si="20"/>
        <v>3</v>
      </c>
      <c r="F35" s="25">
        <f t="shared" si="20"/>
        <v>1</v>
      </c>
      <c r="G35" s="25">
        <f t="shared" si="20"/>
        <v>7</v>
      </c>
      <c r="H35" s="25">
        <f aca="true" t="shared" si="21" ref="H35:M35">H24-H31</f>
        <v>6</v>
      </c>
      <c r="I35" s="25">
        <f t="shared" si="21"/>
        <v>6</v>
      </c>
      <c r="J35" s="25">
        <f t="shared" si="21"/>
        <v>9</v>
      </c>
      <c r="K35" s="25">
        <f t="shared" si="21"/>
        <v>10</v>
      </c>
      <c r="L35" s="25">
        <f t="shared" si="21"/>
        <v>1</v>
      </c>
      <c r="M35" s="25">
        <f t="shared" si="21"/>
        <v>5</v>
      </c>
      <c r="N35" s="40">
        <f>SUM(B35:M35)</f>
        <v>57</v>
      </c>
    </row>
    <row r="36" spans="1:14" s="9" customFormat="1" ht="9.75" customHeight="1">
      <c r="A36" s="26" t="s">
        <v>13</v>
      </c>
      <c r="B36" s="29">
        <f aca="true" t="shared" si="22" ref="B36:M36">B35/B24*100</f>
        <v>19.047619047619047</v>
      </c>
      <c r="C36" s="29">
        <f t="shared" si="22"/>
        <v>0</v>
      </c>
      <c r="D36" s="29">
        <f t="shared" si="22"/>
        <v>31.25</v>
      </c>
      <c r="E36" s="29">
        <f t="shared" si="22"/>
        <v>18.75</v>
      </c>
      <c r="F36" s="29">
        <f t="shared" si="22"/>
        <v>10</v>
      </c>
      <c r="G36" s="29">
        <f t="shared" si="22"/>
        <v>58.333333333333336</v>
      </c>
      <c r="H36" s="29">
        <f t="shared" si="22"/>
        <v>37.5</v>
      </c>
      <c r="I36" s="29">
        <f t="shared" si="22"/>
        <v>50</v>
      </c>
      <c r="J36" s="29">
        <f t="shared" si="22"/>
        <v>64.28571428571429</v>
      </c>
      <c r="K36" s="29">
        <f t="shared" si="22"/>
        <v>47.61904761904761</v>
      </c>
      <c r="L36" s="29">
        <f t="shared" si="22"/>
        <v>10</v>
      </c>
      <c r="M36" s="29">
        <f t="shared" si="22"/>
        <v>22.727272727272727</v>
      </c>
      <c r="N36" s="41">
        <f>N35/N24*100</f>
        <v>31.147540983606557</v>
      </c>
    </row>
    <row r="37" spans="1:14" ht="12" customHeight="1">
      <c r="A37" s="30" t="s">
        <v>71</v>
      </c>
      <c r="B37" s="25">
        <v>0</v>
      </c>
      <c r="C37" s="25">
        <v>0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40">
        <f>SUM(B37:M37)</f>
        <v>2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0</v>
      </c>
      <c r="D38" s="34">
        <f t="shared" si="23"/>
        <v>0</v>
      </c>
      <c r="E38" s="34">
        <f t="shared" si="23"/>
        <v>0</v>
      </c>
      <c r="F38" s="34">
        <f t="shared" si="23"/>
        <v>10</v>
      </c>
      <c r="G38" s="34">
        <f t="shared" si="23"/>
        <v>0</v>
      </c>
      <c r="H38" s="34">
        <f t="shared" si="23"/>
        <v>0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4.545454545454546</v>
      </c>
      <c r="N38" s="42">
        <f>N37/N24*100</f>
        <v>1.092896174863388</v>
      </c>
    </row>
    <row r="39" spans="1:14" s="4" customFormat="1" ht="12.75" customHeight="1" thickBot="1">
      <c r="A39" s="35" t="s">
        <v>48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16</v>
      </c>
      <c r="C40" s="21">
        <v>11</v>
      </c>
      <c r="D40" s="21">
        <v>23</v>
      </c>
      <c r="E40" s="21">
        <v>31</v>
      </c>
      <c r="F40" s="21">
        <v>18</v>
      </c>
      <c r="G40" s="21">
        <v>26</v>
      </c>
      <c r="H40" s="21">
        <v>21</v>
      </c>
      <c r="I40" s="21">
        <v>25</v>
      </c>
      <c r="J40" s="21">
        <v>14</v>
      </c>
      <c r="K40" s="21">
        <v>16</v>
      </c>
      <c r="L40" s="21">
        <v>18</v>
      </c>
      <c r="M40" s="21">
        <v>13</v>
      </c>
      <c r="N40" s="18">
        <f>SUM(B40:M40)</f>
        <v>232</v>
      </c>
    </row>
    <row r="41" spans="1:14" s="3" customFormat="1" ht="12" customHeight="1" thickTop="1">
      <c r="A41" s="30" t="s">
        <v>19</v>
      </c>
      <c r="B41" s="25">
        <v>4</v>
      </c>
      <c r="C41" s="25">
        <v>5</v>
      </c>
      <c r="D41" s="25">
        <v>14</v>
      </c>
      <c r="E41" s="25">
        <v>9</v>
      </c>
      <c r="F41" s="25">
        <v>9</v>
      </c>
      <c r="G41" s="25">
        <v>13</v>
      </c>
      <c r="H41" s="25">
        <v>7</v>
      </c>
      <c r="I41" s="25">
        <v>13</v>
      </c>
      <c r="J41" s="25">
        <v>6</v>
      </c>
      <c r="K41" s="25">
        <v>10</v>
      </c>
      <c r="L41" s="25">
        <v>7</v>
      </c>
      <c r="M41" s="25">
        <v>7</v>
      </c>
      <c r="N41" s="40">
        <f>SUM(B41:M41)</f>
        <v>104</v>
      </c>
    </row>
    <row r="42" spans="1:14" s="9" customFormat="1" ht="10.5">
      <c r="A42" s="26" t="s">
        <v>20</v>
      </c>
      <c r="B42" s="29">
        <f aca="true" t="shared" si="24" ref="B42:M42">B41/B40*100</f>
        <v>25</v>
      </c>
      <c r="C42" s="29">
        <f t="shared" si="24"/>
        <v>45.45454545454545</v>
      </c>
      <c r="D42" s="29">
        <f t="shared" si="24"/>
        <v>60.86956521739131</v>
      </c>
      <c r="E42" s="29">
        <f t="shared" si="24"/>
        <v>29.03225806451613</v>
      </c>
      <c r="F42" s="29">
        <f t="shared" si="24"/>
        <v>50</v>
      </c>
      <c r="G42" s="29">
        <f t="shared" si="24"/>
        <v>50</v>
      </c>
      <c r="H42" s="29">
        <f t="shared" si="24"/>
        <v>33.33333333333333</v>
      </c>
      <c r="I42" s="29">
        <f t="shared" si="24"/>
        <v>52</v>
      </c>
      <c r="J42" s="29">
        <f t="shared" si="24"/>
        <v>42.857142857142854</v>
      </c>
      <c r="K42" s="29">
        <f t="shared" si="24"/>
        <v>62.5</v>
      </c>
      <c r="L42" s="29">
        <f t="shared" si="24"/>
        <v>38.88888888888889</v>
      </c>
      <c r="M42" s="29">
        <f t="shared" si="24"/>
        <v>53.84615384615385</v>
      </c>
      <c r="N42" s="41">
        <f>N41/N40*100</f>
        <v>44.827586206896555</v>
      </c>
    </row>
    <row r="43" spans="1:14" s="3" customFormat="1" ht="12">
      <c r="A43" s="30" t="s">
        <v>21</v>
      </c>
      <c r="B43" s="25">
        <v>8</v>
      </c>
      <c r="C43" s="25">
        <v>4</v>
      </c>
      <c r="D43" s="25">
        <v>12</v>
      </c>
      <c r="E43" s="25">
        <v>21</v>
      </c>
      <c r="F43" s="25">
        <v>11</v>
      </c>
      <c r="G43" s="25">
        <v>14</v>
      </c>
      <c r="H43" s="25">
        <v>7</v>
      </c>
      <c r="I43" s="25">
        <v>10</v>
      </c>
      <c r="J43" s="25">
        <v>6</v>
      </c>
      <c r="K43" s="25">
        <v>8</v>
      </c>
      <c r="L43" s="25">
        <v>10</v>
      </c>
      <c r="M43" s="25">
        <v>5</v>
      </c>
      <c r="N43" s="40">
        <f>SUM(B43:M43)</f>
        <v>116</v>
      </c>
    </row>
    <row r="44" spans="1:14" s="9" customFormat="1" ht="10.5">
      <c r="A44" s="26" t="s">
        <v>20</v>
      </c>
      <c r="B44" s="29">
        <f aca="true" t="shared" si="25" ref="B44:M44">B43/B40*100</f>
        <v>50</v>
      </c>
      <c r="C44" s="29">
        <f t="shared" si="25"/>
        <v>36.36363636363637</v>
      </c>
      <c r="D44" s="29">
        <f t="shared" si="25"/>
        <v>52.17391304347826</v>
      </c>
      <c r="E44" s="29">
        <f t="shared" si="25"/>
        <v>67.74193548387096</v>
      </c>
      <c r="F44" s="29">
        <f t="shared" si="25"/>
        <v>61.111111111111114</v>
      </c>
      <c r="G44" s="29">
        <f t="shared" si="25"/>
        <v>53.84615384615385</v>
      </c>
      <c r="H44" s="29">
        <f t="shared" si="25"/>
        <v>33.33333333333333</v>
      </c>
      <c r="I44" s="29">
        <f t="shared" si="25"/>
        <v>40</v>
      </c>
      <c r="J44" s="29">
        <f t="shared" si="25"/>
        <v>42.857142857142854</v>
      </c>
      <c r="K44" s="29">
        <f t="shared" si="25"/>
        <v>50</v>
      </c>
      <c r="L44" s="29">
        <f t="shared" si="25"/>
        <v>55.55555555555556</v>
      </c>
      <c r="M44" s="29">
        <f t="shared" si="25"/>
        <v>38.46153846153847</v>
      </c>
      <c r="N44" s="41">
        <f>N43/N40*100</f>
        <v>50</v>
      </c>
    </row>
    <row r="45" spans="1:14" s="3" customFormat="1" ht="12">
      <c r="A45" s="30" t="s">
        <v>22</v>
      </c>
      <c r="B45" s="25">
        <v>3</v>
      </c>
      <c r="C45" s="25">
        <v>2</v>
      </c>
      <c r="D45" s="25">
        <v>8</v>
      </c>
      <c r="E45" s="25">
        <v>6</v>
      </c>
      <c r="F45" s="25">
        <v>6</v>
      </c>
      <c r="G45" s="25">
        <v>8</v>
      </c>
      <c r="H45" s="25">
        <v>5</v>
      </c>
      <c r="I45" s="25">
        <v>5</v>
      </c>
      <c r="J45" s="25">
        <v>3</v>
      </c>
      <c r="K45" s="25">
        <v>6</v>
      </c>
      <c r="L45" s="25">
        <v>7</v>
      </c>
      <c r="M45" s="25">
        <v>4</v>
      </c>
      <c r="N45" s="40">
        <f>SUM(B45:M45)</f>
        <v>63</v>
      </c>
    </row>
    <row r="46" spans="1:14" s="9" customFormat="1" ht="10.5">
      <c r="A46" s="26" t="s">
        <v>20</v>
      </c>
      <c r="B46" s="29">
        <f aca="true" t="shared" si="26" ref="B46:M46">B45/B40*100</f>
        <v>18.75</v>
      </c>
      <c r="C46" s="29">
        <f t="shared" si="26"/>
        <v>18.181818181818183</v>
      </c>
      <c r="D46" s="29">
        <f t="shared" si="26"/>
        <v>34.78260869565217</v>
      </c>
      <c r="E46" s="29">
        <f t="shared" si="26"/>
        <v>19.35483870967742</v>
      </c>
      <c r="F46" s="29">
        <f t="shared" si="26"/>
        <v>33.33333333333333</v>
      </c>
      <c r="G46" s="29">
        <f t="shared" si="26"/>
        <v>30.76923076923077</v>
      </c>
      <c r="H46" s="29">
        <f t="shared" si="26"/>
        <v>23.809523809523807</v>
      </c>
      <c r="I46" s="29">
        <f t="shared" si="26"/>
        <v>20</v>
      </c>
      <c r="J46" s="29">
        <f t="shared" si="26"/>
        <v>21.428571428571427</v>
      </c>
      <c r="K46" s="29">
        <f t="shared" si="26"/>
        <v>37.5</v>
      </c>
      <c r="L46" s="29">
        <f t="shared" si="26"/>
        <v>38.88888888888889</v>
      </c>
      <c r="M46" s="29">
        <f t="shared" si="26"/>
        <v>30.76923076923077</v>
      </c>
      <c r="N46" s="41">
        <f>N45/N40*100</f>
        <v>27.155172413793103</v>
      </c>
    </row>
    <row r="47" spans="1:14" s="3" customFormat="1" ht="12">
      <c r="A47" s="30" t="s">
        <v>53</v>
      </c>
      <c r="B47" s="25">
        <v>5</v>
      </c>
      <c r="C47" s="25">
        <v>4</v>
      </c>
      <c r="D47" s="25">
        <v>6</v>
      </c>
      <c r="E47" s="25">
        <v>10</v>
      </c>
      <c r="F47" s="25">
        <v>9</v>
      </c>
      <c r="G47" s="25">
        <v>10</v>
      </c>
      <c r="H47" s="25">
        <v>7</v>
      </c>
      <c r="I47" s="25">
        <v>10</v>
      </c>
      <c r="J47" s="25">
        <v>6</v>
      </c>
      <c r="K47" s="25">
        <v>8</v>
      </c>
      <c r="L47" s="25">
        <v>8</v>
      </c>
      <c r="M47" s="25">
        <v>2</v>
      </c>
      <c r="N47" s="40">
        <f>SUM(B47:M47)</f>
        <v>85</v>
      </c>
    </row>
    <row r="48" spans="1:14" s="9" customFormat="1" ht="10.5">
      <c r="A48" s="26" t="s">
        <v>20</v>
      </c>
      <c r="B48" s="29">
        <f aca="true" t="shared" si="27" ref="B48:M48">B47/B40*100</f>
        <v>31.25</v>
      </c>
      <c r="C48" s="29">
        <f t="shared" si="27"/>
        <v>36.36363636363637</v>
      </c>
      <c r="D48" s="29">
        <f t="shared" si="27"/>
        <v>26.08695652173913</v>
      </c>
      <c r="E48" s="29">
        <f t="shared" si="27"/>
        <v>32.25806451612903</v>
      </c>
      <c r="F48" s="29">
        <f t="shared" si="27"/>
        <v>50</v>
      </c>
      <c r="G48" s="29">
        <f t="shared" si="27"/>
        <v>38.46153846153847</v>
      </c>
      <c r="H48" s="29">
        <f t="shared" si="27"/>
        <v>33.33333333333333</v>
      </c>
      <c r="I48" s="29">
        <f t="shared" si="27"/>
        <v>40</v>
      </c>
      <c r="J48" s="29">
        <f t="shared" si="27"/>
        <v>42.857142857142854</v>
      </c>
      <c r="K48" s="29">
        <f t="shared" si="27"/>
        <v>50</v>
      </c>
      <c r="L48" s="29">
        <f t="shared" si="27"/>
        <v>44.44444444444444</v>
      </c>
      <c r="M48" s="29">
        <f t="shared" si="27"/>
        <v>15.384615384615385</v>
      </c>
      <c r="N48" s="41">
        <f>N47/N40*100</f>
        <v>36.637931034482754</v>
      </c>
    </row>
    <row r="49" spans="1:14" s="3" customFormat="1" ht="10.5" customHeight="1">
      <c r="A49" s="30" t="s">
        <v>54</v>
      </c>
      <c r="B49" s="25">
        <f aca="true" t="shared" si="28" ref="B49:G49">B43-B47</f>
        <v>3</v>
      </c>
      <c r="C49" s="25">
        <f t="shared" si="28"/>
        <v>0</v>
      </c>
      <c r="D49" s="25">
        <f t="shared" si="28"/>
        <v>6</v>
      </c>
      <c r="E49" s="25">
        <f t="shared" si="28"/>
        <v>11</v>
      </c>
      <c r="F49" s="25">
        <f t="shared" si="28"/>
        <v>2</v>
      </c>
      <c r="G49" s="25">
        <f t="shared" si="28"/>
        <v>4</v>
      </c>
      <c r="H49" s="25">
        <f aca="true" t="shared" si="29" ref="H49:M49">H43-H47</f>
        <v>0</v>
      </c>
      <c r="I49" s="25">
        <f t="shared" si="29"/>
        <v>0</v>
      </c>
      <c r="J49" s="25">
        <f t="shared" si="29"/>
        <v>0</v>
      </c>
      <c r="K49" s="25">
        <f t="shared" si="29"/>
        <v>0</v>
      </c>
      <c r="L49" s="25">
        <f t="shared" si="29"/>
        <v>2</v>
      </c>
      <c r="M49" s="25">
        <f t="shared" si="29"/>
        <v>3</v>
      </c>
      <c r="N49" s="40">
        <f>SUM(B49:M49)</f>
        <v>31</v>
      </c>
    </row>
    <row r="50" spans="1:14" s="2" customFormat="1" ht="10.5" customHeight="1" thickBot="1">
      <c r="A50" s="31" t="s">
        <v>20</v>
      </c>
      <c r="B50" s="43">
        <f aca="true" t="shared" si="30" ref="B50:M50">B49/B40*100</f>
        <v>18.75</v>
      </c>
      <c r="C50" s="43">
        <f t="shared" si="30"/>
        <v>0</v>
      </c>
      <c r="D50" s="43">
        <f t="shared" si="30"/>
        <v>26.08695652173913</v>
      </c>
      <c r="E50" s="43">
        <f t="shared" si="30"/>
        <v>35.483870967741936</v>
      </c>
      <c r="F50" s="43">
        <f t="shared" si="30"/>
        <v>11.11111111111111</v>
      </c>
      <c r="G50" s="43">
        <f t="shared" si="30"/>
        <v>15.384615384615385</v>
      </c>
      <c r="H50" s="43">
        <f t="shared" si="30"/>
        <v>0</v>
      </c>
      <c r="I50" s="43">
        <f t="shared" si="30"/>
        <v>0</v>
      </c>
      <c r="J50" s="43">
        <f t="shared" si="30"/>
        <v>0</v>
      </c>
      <c r="K50" s="43">
        <f t="shared" si="30"/>
        <v>0</v>
      </c>
      <c r="L50" s="43">
        <f t="shared" si="30"/>
        <v>11.11111111111111</v>
      </c>
      <c r="M50" s="43">
        <f t="shared" si="30"/>
        <v>23.076923076923077</v>
      </c>
      <c r="N50" s="44">
        <f>N49/N40*100</f>
        <v>13.36206896551724</v>
      </c>
    </row>
    <row r="51" spans="1:14" s="3" customFormat="1" ht="12">
      <c r="A51" s="30" t="s">
        <v>55</v>
      </c>
      <c r="B51" s="25">
        <v>1</v>
      </c>
      <c r="C51" s="25">
        <v>0</v>
      </c>
      <c r="D51" s="25">
        <v>6</v>
      </c>
      <c r="E51" s="25">
        <v>1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40">
        <f>SUM(B51:M51)</f>
        <v>12</v>
      </c>
    </row>
    <row r="52" spans="1:14" s="9" customFormat="1" ht="9.75" customHeight="1">
      <c r="A52" s="26" t="s">
        <v>20</v>
      </c>
      <c r="B52" s="29">
        <f aca="true" t="shared" si="31" ref="B52:M52">B51/B40*100</f>
        <v>6.25</v>
      </c>
      <c r="C52" s="29">
        <f t="shared" si="31"/>
        <v>0</v>
      </c>
      <c r="D52" s="29">
        <f t="shared" si="31"/>
        <v>26.08695652173913</v>
      </c>
      <c r="E52" s="29">
        <f t="shared" si="31"/>
        <v>3.225806451612903</v>
      </c>
      <c r="F52" s="29">
        <f t="shared" si="31"/>
        <v>11.11111111111111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0</v>
      </c>
      <c r="K52" s="29">
        <f t="shared" si="31"/>
        <v>0</v>
      </c>
      <c r="L52" s="29">
        <f t="shared" si="31"/>
        <v>0</v>
      </c>
      <c r="M52" s="29">
        <f t="shared" si="31"/>
        <v>15.384615384615385</v>
      </c>
      <c r="N52" s="41">
        <f>N51/N40*100</f>
        <v>5.172413793103448</v>
      </c>
    </row>
    <row r="53" spans="1:14" s="3" customFormat="1" ht="12">
      <c r="A53" s="30" t="s">
        <v>56</v>
      </c>
      <c r="B53" s="25">
        <v>2</v>
      </c>
      <c r="C53" s="25">
        <v>0</v>
      </c>
      <c r="D53" s="25">
        <v>0</v>
      </c>
      <c r="E53" s="25">
        <v>9</v>
      </c>
      <c r="F53" s="25">
        <v>0</v>
      </c>
      <c r="G53" s="25">
        <v>4</v>
      </c>
      <c r="H53" s="25">
        <v>0</v>
      </c>
      <c r="I53" s="25">
        <v>0</v>
      </c>
      <c r="J53" s="25">
        <v>0</v>
      </c>
      <c r="K53" s="25">
        <v>0</v>
      </c>
      <c r="L53" s="25">
        <v>2</v>
      </c>
      <c r="M53" s="25">
        <v>0</v>
      </c>
      <c r="N53" s="40">
        <f>SUM(B53:M53)</f>
        <v>17</v>
      </c>
    </row>
    <row r="54" spans="1:14" s="9" customFormat="1" ht="9.75" customHeight="1">
      <c r="A54" s="26" t="s">
        <v>20</v>
      </c>
      <c r="B54" s="29">
        <f aca="true" t="shared" si="32" ref="B54:M54">B53/B40*100</f>
        <v>12.5</v>
      </c>
      <c r="C54" s="29">
        <f t="shared" si="32"/>
        <v>0</v>
      </c>
      <c r="D54" s="29">
        <f t="shared" si="32"/>
        <v>0</v>
      </c>
      <c r="E54" s="29">
        <f t="shared" si="32"/>
        <v>29.03225806451613</v>
      </c>
      <c r="F54" s="29">
        <f t="shared" si="32"/>
        <v>0</v>
      </c>
      <c r="G54" s="29">
        <f t="shared" si="32"/>
        <v>15.384615384615385</v>
      </c>
      <c r="H54" s="29">
        <f t="shared" si="32"/>
        <v>0</v>
      </c>
      <c r="I54" s="29">
        <f t="shared" si="32"/>
        <v>0</v>
      </c>
      <c r="J54" s="29">
        <f t="shared" si="32"/>
        <v>0</v>
      </c>
      <c r="K54" s="29">
        <f t="shared" si="32"/>
        <v>0</v>
      </c>
      <c r="L54" s="29">
        <f t="shared" si="32"/>
        <v>11.11111111111111</v>
      </c>
      <c r="M54" s="29">
        <f t="shared" si="32"/>
        <v>0</v>
      </c>
      <c r="N54" s="41">
        <f>N53/N40*100</f>
        <v>7.327586206896551</v>
      </c>
    </row>
    <row r="55" spans="1:14" s="3" customFormat="1" ht="12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.75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0</v>
      </c>
    </row>
    <row r="58" spans="1:14" s="9" customFormat="1" ht="9.75" customHeight="1">
      <c r="A58" s="26" t="s">
        <v>20</v>
      </c>
      <c r="B58" s="29">
        <f aca="true" t="shared" si="34" ref="B58:M58">B57/B40*100</f>
        <v>0</v>
      </c>
      <c r="C58" s="29">
        <f t="shared" si="34"/>
        <v>0</v>
      </c>
      <c r="D58" s="29">
        <f t="shared" si="34"/>
        <v>0</v>
      </c>
      <c r="E58" s="29">
        <f t="shared" si="34"/>
        <v>0</v>
      </c>
      <c r="F58" s="29">
        <f t="shared" si="34"/>
        <v>0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</v>
      </c>
    </row>
    <row r="59" spans="1:14" s="2" customFormat="1" ht="30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40">
        <f>SUM(B59:M59)</f>
        <v>1</v>
      </c>
    </row>
    <row r="60" spans="1:14" s="9" customFormat="1" ht="9.75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7.6923076923076925</v>
      </c>
      <c r="N60" s="41">
        <f>N59/N40*100</f>
        <v>0.43103448275862066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0</v>
      </c>
    </row>
    <row r="62" spans="1:14" s="9" customFormat="1" ht="9.75" customHeight="1">
      <c r="A62" s="26" t="s">
        <v>20</v>
      </c>
      <c r="B62" s="29">
        <f aca="true" t="shared" si="36" ref="B62:N62">B61/B40*100</f>
        <v>0</v>
      </c>
      <c r="C62" s="29">
        <f t="shared" si="36"/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41">
        <f t="shared" si="36"/>
        <v>0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1</v>
      </c>
    </row>
    <row r="64" spans="1:14" s="9" customFormat="1" ht="9.75" customHeight="1">
      <c r="A64" s="26" t="s">
        <v>20</v>
      </c>
      <c r="B64" s="29">
        <f aca="true" t="shared" si="37" ref="B64:N64">B63/B40*100</f>
        <v>0</v>
      </c>
      <c r="C64" s="29">
        <f t="shared" si="37"/>
        <v>0</v>
      </c>
      <c r="D64" s="29">
        <f t="shared" si="37"/>
        <v>0</v>
      </c>
      <c r="E64" s="29">
        <f t="shared" si="37"/>
        <v>3.225806451612903</v>
      </c>
      <c r="F64" s="29">
        <f t="shared" si="37"/>
        <v>0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 t="shared" si="37"/>
        <v>0</v>
      </c>
      <c r="N64" s="41">
        <f t="shared" si="37"/>
        <v>0.43103448275862066</v>
      </c>
    </row>
    <row r="65" spans="1:14" s="9" customFormat="1" ht="9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9.75" customHeight="1" thickBot="1">
      <c r="A66" s="31" t="s">
        <v>20</v>
      </c>
      <c r="B66" s="34">
        <f aca="true" t="shared" si="38" ref="B66:N66">B65/B40*100</f>
        <v>0</v>
      </c>
      <c r="C66" s="34">
        <f t="shared" si="38"/>
        <v>0</v>
      </c>
      <c r="D66" s="34">
        <f t="shared" si="38"/>
        <v>0</v>
      </c>
      <c r="E66" s="34">
        <f t="shared" si="38"/>
        <v>0</v>
      </c>
      <c r="F66" s="34">
        <f t="shared" si="38"/>
        <v>0</v>
      </c>
      <c r="G66" s="34">
        <f t="shared" si="38"/>
        <v>0</v>
      </c>
      <c r="H66" s="34">
        <f t="shared" si="38"/>
        <v>0</v>
      </c>
      <c r="I66" s="34">
        <f t="shared" si="38"/>
        <v>0</v>
      </c>
      <c r="J66" s="34">
        <f t="shared" si="38"/>
        <v>0</v>
      </c>
      <c r="K66" s="34">
        <f t="shared" si="38"/>
        <v>0</v>
      </c>
      <c r="L66" s="34">
        <f t="shared" si="38"/>
        <v>0</v>
      </c>
      <c r="M66" s="34">
        <f t="shared" si="38"/>
        <v>0</v>
      </c>
      <c r="N66" s="42">
        <f t="shared" si="38"/>
        <v>0</v>
      </c>
    </row>
    <row r="67" spans="1:14" s="3" customFormat="1" ht="12">
      <c r="A67" s="30" t="s">
        <v>66</v>
      </c>
      <c r="B67" s="25">
        <v>1</v>
      </c>
      <c r="C67" s="25">
        <v>0</v>
      </c>
      <c r="D67" s="25">
        <v>1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1</v>
      </c>
      <c r="K67" s="25">
        <v>1</v>
      </c>
      <c r="L67" s="25">
        <v>2</v>
      </c>
      <c r="M67" s="25">
        <v>2</v>
      </c>
      <c r="N67" s="40">
        <f>SUM(B67:M67)</f>
        <v>8</v>
      </c>
    </row>
    <row r="68" spans="1:14" s="9" customFormat="1" ht="9.75" customHeight="1">
      <c r="A68" s="26" t="s">
        <v>20</v>
      </c>
      <c r="B68" s="29">
        <f aca="true" t="shared" si="39" ref="B68:M68">B67/B40*100</f>
        <v>6.25</v>
      </c>
      <c r="C68" s="29">
        <f t="shared" si="39"/>
        <v>0</v>
      </c>
      <c r="D68" s="29">
        <f t="shared" si="39"/>
        <v>4.3478260869565215</v>
      </c>
      <c r="E68" s="29">
        <f t="shared" si="39"/>
        <v>0</v>
      </c>
      <c r="F68" s="29">
        <f t="shared" si="39"/>
        <v>0</v>
      </c>
      <c r="G68" s="29">
        <f t="shared" si="39"/>
        <v>0</v>
      </c>
      <c r="H68" s="29">
        <f t="shared" si="39"/>
        <v>0</v>
      </c>
      <c r="I68" s="29">
        <f t="shared" si="39"/>
        <v>0</v>
      </c>
      <c r="J68" s="29">
        <f t="shared" si="39"/>
        <v>7.142857142857142</v>
      </c>
      <c r="K68" s="29">
        <f t="shared" si="39"/>
        <v>6.25</v>
      </c>
      <c r="L68" s="29">
        <f t="shared" si="39"/>
        <v>11.11111111111111</v>
      </c>
      <c r="M68" s="29">
        <f t="shared" si="39"/>
        <v>15.384615384615385</v>
      </c>
      <c r="N68" s="41">
        <f>N67/N40*100</f>
        <v>3.4482758620689653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40">
        <f>SUM(B69:M69)</f>
        <v>0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41">
        <f t="shared" si="40"/>
        <v>0</v>
      </c>
    </row>
    <row r="71" spans="1:14" s="3" customFormat="1" ht="10.5" customHeight="1">
      <c r="A71" s="30" t="s">
        <v>67</v>
      </c>
      <c r="B71" s="25">
        <v>0</v>
      </c>
      <c r="C71" s="25">
        <v>0</v>
      </c>
      <c r="D71" s="25">
        <v>1</v>
      </c>
      <c r="E71" s="25">
        <v>0</v>
      </c>
      <c r="F71" s="25">
        <v>0</v>
      </c>
      <c r="G71" s="25">
        <v>2</v>
      </c>
      <c r="H71" s="25">
        <v>0</v>
      </c>
      <c r="I71" s="25">
        <v>3</v>
      </c>
      <c r="J71" s="25">
        <v>1</v>
      </c>
      <c r="K71" s="25">
        <v>2</v>
      </c>
      <c r="L71" s="25">
        <v>0</v>
      </c>
      <c r="M71" s="25">
        <v>0</v>
      </c>
      <c r="N71" s="40">
        <f>SUM(B71:M71)</f>
        <v>9</v>
      </c>
    </row>
    <row r="72" spans="1:14" s="9" customFormat="1" ht="10.5">
      <c r="A72" s="26" t="s">
        <v>20</v>
      </c>
      <c r="B72" s="29">
        <f aca="true" t="shared" si="41" ref="B72:M72">B71/B40*100</f>
        <v>0</v>
      </c>
      <c r="C72" s="29">
        <f t="shared" si="41"/>
        <v>0</v>
      </c>
      <c r="D72" s="29">
        <f t="shared" si="41"/>
        <v>4.3478260869565215</v>
      </c>
      <c r="E72" s="29">
        <f t="shared" si="41"/>
        <v>0</v>
      </c>
      <c r="F72" s="29">
        <f t="shared" si="41"/>
        <v>0</v>
      </c>
      <c r="G72" s="29">
        <f t="shared" si="41"/>
        <v>7.6923076923076925</v>
      </c>
      <c r="H72" s="29">
        <f t="shared" si="41"/>
        <v>0</v>
      </c>
      <c r="I72" s="29">
        <f t="shared" si="41"/>
        <v>12</v>
      </c>
      <c r="J72" s="29">
        <f t="shared" si="41"/>
        <v>7.142857142857142</v>
      </c>
      <c r="K72" s="29">
        <f t="shared" si="41"/>
        <v>12.5</v>
      </c>
      <c r="L72" s="29">
        <f t="shared" si="41"/>
        <v>0</v>
      </c>
      <c r="M72" s="29">
        <f t="shared" si="41"/>
        <v>0</v>
      </c>
      <c r="N72" s="41">
        <f>N71/N40*100</f>
        <v>3.8793103448275863</v>
      </c>
    </row>
    <row r="73" spans="1:14" s="3" customFormat="1" ht="11.25" customHeight="1">
      <c r="A73" s="30" t="s">
        <v>23</v>
      </c>
      <c r="B73" s="25">
        <v>6</v>
      </c>
      <c r="C73" s="25">
        <v>5</v>
      </c>
      <c r="D73" s="25">
        <v>6</v>
      </c>
      <c r="E73" s="25">
        <v>5</v>
      </c>
      <c r="F73" s="25">
        <v>7</v>
      </c>
      <c r="G73" s="25">
        <v>9</v>
      </c>
      <c r="H73" s="25">
        <v>11</v>
      </c>
      <c r="I73" s="25">
        <v>7</v>
      </c>
      <c r="J73" s="25">
        <v>5</v>
      </c>
      <c r="K73" s="25">
        <v>3</v>
      </c>
      <c r="L73" s="25">
        <v>6</v>
      </c>
      <c r="M73" s="25">
        <v>4</v>
      </c>
      <c r="N73" s="40">
        <f>SUM(B73:M73)</f>
        <v>74</v>
      </c>
    </row>
    <row r="74" spans="1:14" s="9" customFormat="1" ht="10.5">
      <c r="A74" s="26" t="s">
        <v>20</v>
      </c>
      <c r="B74" s="29">
        <f aca="true" t="shared" si="42" ref="B74:M74">B73/B40*100</f>
        <v>37.5</v>
      </c>
      <c r="C74" s="29">
        <f t="shared" si="42"/>
        <v>45.45454545454545</v>
      </c>
      <c r="D74" s="29">
        <f t="shared" si="42"/>
        <v>26.08695652173913</v>
      </c>
      <c r="E74" s="29">
        <f t="shared" si="42"/>
        <v>16.129032258064516</v>
      </c>
      <c r="F74" s="29">
        <f t="shared" si="42"/>
        <v>38.88888888888889</v>
      </c>
      <c r="G74" s="29">
        <f t="shared" si="42"/>
        <v>34.61538461538461</v>
      </c>
      <c r="H74" s="29">
        <f t="shared" si="42"/>
        <v>52.38095238095239</v>
      </c>
      <c r="I74" s="29">
        <f t="shared" si="42"/>
        <v>28.000000000000004</v>
      </c>
      <c r="J74" s="29">
        <f t="shared" si="42"/>
        <v>35.714285714285715</v>
      </c>
      <c r="K74" s="29">
        <f t="shared" si="42"/>
        <v>18.75</v>
      </c>
      <c r="L74" s="29">
        <f t="shared" si="42"/>
        <v>33.33333333333333</v>
      </c>
      <c r="M74" s="29">
        <f t="shared" si="42"/>
        <v>30.76923076923077</v>
      </c>
      <c r="N74" s="41">
        <f>N73/N40*100</f>
        <v>31.896551724137932</v>
      </c>
    </row>
    <row r="75" spans="1:14" s="3" customFormat="1" ht="11.25" customHeight="1">
      <c r="A75" s="30" t="s">
        <v>59</v>
      </c>
      <c r="B75" s="25">
        <v>1</v>
      </c>
      <c r="C75" s="25">
        <v>1</v>
      </c>
      <c r="D75" s="25">
        <v>2</v>
      </c>
      <c r="E75" s="25">
        <v>1</v>
      </c>
      <c r="F75" s="25">
        <v>0</v>
      </c>
      <c r="G75" s="25">
        <v>1</v>
      </c>
      <c r="H75" s="25">
        <v>2</v>
      </c>
      <c r="I75" s="25">
        <v>3</v>
      </c>
      <c r="J75" s="25">
        <v>0</v>
      </c>
      <c r="K75" s="25">
        <v>1</v>
      </c>
      <c r="L75" s="25">
        <v>0</v>
      </c>
      <c r="M75" s="25">
        <v>1</v>
      </c>
      <c r="N75" s="40">
        <f>SUM(B75:M75)</f>
        <v>13</v>
      </c>
    </row>
    <row r="76" spans="1:14" s="9" customFormat="1" ht="10.5">
      <c r="A76" s="26" t="s">
        <v>20</v>
      </c>
      <c r="B76" s="29">
        <f aca="true" t="shared" si="43" ref="B76:M76">B75/B40*100</f>
        <v>6.25</v>
      </c>
      <c r="C76" s="29">
        <f t="shared" si="43"/>
        <v>9.090909090909092</v>
      </c>
      <c r="D76" s="29">
        <f t="shared" si="43"/>
        <v>8.695652173913043</v>
      </c>
      <c r="E76" s="29">
        <f t="shared" si="43"/>
        <v>3.225806451612903</v>
      </c>
      <c r="F76" s="29">
        <f t="shared" si="43"/>
        <v>0</v>
      </c>
      <c r="G76" s="29">
        <f t="shared" si="43"/>
        <v>3.8461538461538463</v>
      </c>
      <c r="H76" s="29">
        <f t="shared" si="43"/>
        <v>9.523809523809524</v>
      </c>
      <c r="I76" s="29">
        <f t="shared" si="43"/>
        <v>12</v>
      </c>
      <c r="J76" s="29">
        <f t="shared" si="43"/>
        <v>0</v>
      </c>
      <c r="K76" s="29">
        <f t="shared" si="43"/>
        <v>6.25</v>
      </c>
      <c r="L76" s="29">
        <f t="shared" si="43"/>
        <v>0</v>
      </c>
      <c r="M76" s="29">
        <f t="shared" si="43"/>
        <v>7.6923076923076925</v>
      </c>
      <c r="N76" s="41">
        <f>N75/N40*100</f>
        <v>5.603448275862069</v>
      </c>
    </row>
    <row r="77" spans="1:14" s="3" customFormat="1" ht="10.5" customHeight="1">
      <c r="A77" s="30" t="s">
        <v>30</v>
      </c>
      <c r="B77" s="25">
        <f aca="true" t="shared" si="44" ref="B77:G77">B40-B43-B67-B71-B73-B75</f>
        <v>0</v>
      </c>
      <c r="C77" s="25">
        <f t="shared" si="44"/>
        <v>1</v>
      </c>
      <c r="D77" s="25">
        <f t="shared" si="44"/>
        <v>1</v>
      </c>
      <c r="E77" s="25">
        <f t="shared" si="44"/>
        <v>4</v>
      </c>
      <c r="F77" s="25">
        <f t="shared" si="44"/>
        <v>0</v>
      </c>
      <c r="G77" s="25">
        <f t="shared" si="44"/>
        <v>0</v>
      </c>
      <c r="H77" s="25">
        <f>H40-H43-H67-H71-H73-H75</f>
        <v>1</v>
      </c>
      <c r="I77" s="25">
        <f>I40-I43-I67-I71-I73-I75</f>
        <v>2</v>
      </c>
      <c r="J77" s="25">
        <f>J40-J43-J67-J71-J73-J75</f>
        <v>1</v>
      </c>
      <c r="K77" s="25">
        <f>K40-K43-K67-K69-K71-K73-K75</f>
        <v>1</v>
      </c>
      <c r="L77" s="25">
        <f>L40-L43-L67-L69-L71-L73-L75</f>
        <v>0</v>
      </c>
      <c r="M77" s="25">
        <f>M40-M43-M67-M69-M71-M73-M75</f>
        <v>1</v>
      </c>
      <c r="N77" s="40">
        <f>SUM(B77:M77)</f>
        <v>12</v>
      </c>
    </row>
    <row r="78" spans="1:14" s="2" customFormat="1" ht="10.5" customHeight="1" thickBot="1">
      <c r="A78" s="31" t="s">
        <v>20</v>
      </c>
      <c r="B78" s="43">
        <f aca="true" t="shared" si="45" ref="B78:M78">B77/B40*100</f>
        <v>0</v>
      </c>
      <c r="C78" s="43">
        <f t="shared" si="45"/>
        <v>9.090909090909092</v>
      </c>
      <c r="D78" s="43">
        <f t="shared" si="45"/>
        <v>4.3478260869565215</v>
      </c>
      <c r="E78" s="43">
        <f t="shared" si="45"/>
        <v>12.903225806451612</v>
      </c>
      <c r="F78" s="43">
        <f t="shared" si="45"/>
        <v>0</v>
      </c>
      <c r="G78" s="43">
        <f t="shared" si="45"/>
        <v>0</v>
      </c>
      <c r="H78" s="43">
        <f t="shared" si="45"/>
        <v>4.761904761904762</v>
      </c>
      <c r="I78" s="43">
        <f t="shared" si="45"/>
        <v>8</v>
      </c>
      <c r="J78" s="43">
        <f t="shared" si="45"/>
        <v>7.142857142857142</v>
      </c>
      <c r="K78" s="43">
        <f t="shared" si="45"/>
        <v>6.25</v>
      </c>
      <c r="L78" s="43">
        <f t="shared" si="45"/>
        <v>0</v>
      </c>
      <c r="M78" s="43">
        <f t="shared" si="45"/>
        <v>7.6923076923076925</v>
      </c>
      <c r="N78" s="44">
        <f>N77/N40*100</f>
        <v>5.172413793103448</v>
      </c>
    </row>
  </sheetData>
  <printOptions/>
  <pageMargins left="0.75" right="0.14" top="0.17" bottom="0.07" header="0.06" footer="0.08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0"/>
  <dimension ref="A1:N78"/>
  <sheetViews>
    <sheetView showGridLines="0" workbookViewId="0" topLeftCell="A56">
      <selection activeCell="M79" sqref="M79"/>
    </sheetView>
  </sheetViews>
  <sheetFormatPr defaultColWidth="9.00390625" defaultRowHeight="12.75"/>
  <cols>
    <col min="1" max="1" width="18.875" style="45" customWidth="1"/>
    <col min="2" max="14" width="5.75390625" style="45" customWidth="1"/>
    <col min="15" max="16384" width="4.875" style="0" customWidth="1"/>
  </cols>
  <sheetData>
    <row r="1" spans="1:14" s="5" customFormat="1" ht="12" customHeight="1" thickBo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54">
        <v>297</v>
      </c>
      <c r="C3" s="20">
        <v>255</v>
      </c>
      <c r="D3" s="21">
        <v>267</v>
      </c>
      <c r="E3" s="21">
        <v>279</v>
      </c>
      <c r="F3" s="21">
        <v>250</v>
      </c>
      <c r="G3" s="21">
        <v>238</v>
      </c>
      <c r="H3" s="21">
        <v>220</v>
      </c>
      <c r="I3" s="21">
        <v>221</v>
      </c>
      <c r="J3" s="21">
        <v>228</v>
      </c>
      <c r="K3" s="21">
        <v>210</v>
      </c>
      <c r="L3" s="21">
        <v>223</v>
      </c>
      <c r="M3" s="21">
        <v>216</v>
      </c>
      <c r="N3" s="21">
        <v>236</v>
      </c>
    </row>
    <row r="4" spans="1:14" s="5" customFormat="1" ht="12" customHeight="1" thickTop="1">
      <c r="A4" s="22" t="s">
        <v>3</v>
      </c>
      <c r="B4" s="55">
        <v>153</v>
      </c>
      <c r="C4" s="24">
        <v>120</v>
      </c>
      <c r="D4" s="25">
        <v>119</v>
      </c>
      <c r="E4" s="25">
        <v>126</v>
      </c>
      <c r="F4" s="25">
        <v>122</v>
      </c>
      <c r="G4" s="25">
        <v>116</v>
      </c>
      <c r="H4" s="25">
        <v>102</v>
      </c>
      <c r="I4" s="25">
        <v>103</v>
      </c>
      <c r="J4" s="25">
        <v>113</v>
      </c>
      <c r="K4" s="25">
        <v>109</v>
      </c>
      <c r="L4" s="25">
        <v>116</v>
      </c>
      <c r="M4" s="25">
        <v>104</v>
      </c>
      <c r="N4" s="25">
        <v>124</v>
      </c>
    </row>
    <row r="5" spans="1:14" s="8" customFormat="1" ht="10.5" customHeight="1">
      <c r="A5" s="26" t="s">
        <v>4</v>
      </c>
      <c r="B5" s="56">
        <f aca="true" t="shared" si="0" ref="B5:N5">B4/B3*100</f>
        <v>51.515151515151516</v>
      </c>
      <c r="C5" s="28">
        <f t="shared" si="0"/>
        <v>47.05882352941176</v>
      </c>
      <c r="D5" s="29">
        <f t="shared" si="0"/>
        <v>44.569288389513105</v>
      </c>
      <c r="E5" s="29">
        <f t="shared" si="0"/>
        <v>45.16129032258064</v>
      </c>
      <c r="F5" s="29">
        <f t="shared" si="0"/>
        <v>48.8</v>
      </c>
      <c r="G5" s="29">
        <f t="shared" si="0"/>
        <v>48.739495798319325</v>
      </c>
      <c r="H5" s="29">
        <f t="shared" si="0"/>
        <v>46.36363636363636</v>
      </c>
      <c r="I5" s="29">
        <f t="shared" si="0"/>
        <v>46.60633484162896</v>
      </c>
      <c r="J5" s="29">
        <f t="shared" si="0"/>
        <v>49.56140350877193</v>
      </c>
      <c r="K5" s="29">
        <f t="shared" si="0"/>
        <v>51.90476190476191</v>
      </c>
      <c r="L5" s="29">
        <f t="shared" si="0"/>
        <v>52.01793721973094</v>
      </c>
      <c r="M5" s="29">
        <f t="shared" si="0"/>
        <v>48.148148148148145</v>
      </c>
      <c r="N5" s="29">
        <f t="shared" si="0"/>
        <v>52.54237288135594</v>
      </c>
    </row>
    <row r="6" spans="1:14" s="5" customFormat="1" ht="12" customHeight="1">
      <c r="A6" s="30" t="s">
        <v>61</v>
      </c>
      <c r="B6" s="55">
        <v>235</v>
      </c>
      <c r="C6" s="24">
        <v>203</v>
      </c>
      <c r="D6" s="25">
        <v>213</v>
      </c>
      <c r="E6" s="25">
        <v>225</v>
      </c>
      <c r="F6" s="25">
        <v>205</v>
      </c>
      <c r="G6" s="25">
        <v>196</v>
      </c>
      <c r="H6" s="25">
        <v>183</v>
      </c>
      <c r="I6" s="25">
        <v>177</v>
      </c>
      <c r="J6" s="25">
        <v>183</v>
      </c>
      <c r="K6" s="25">
        <v>166</v>
      </c>
      <c r="L6" s="25">
        <v>178</v>
      </c>
      <c r="M6" s="25">
        <v>177</v>
      </c>
      <c r="N6" s="25">
        <v>190</v>
      </c>
    </row>
    <row r="7" spans="1:14" s="8" customFormat="1" ht="10.5" customHeight="1">
      <c r="A7" s="26" t="s">
        <v>4</v>
      </c>
      <c r="B7" s="56">
        <f aca="true" t="shared" si="1" ref="B7:N7">B6/B3*100</f>
        <v>79.12457912457911</v>
      </c>
      <c r="C7" s="28">
        <f t="shared" si="1"/>
        <v>79.6078431372549</v>
      </c>
      <c r="D7" s="29">
        <f t="shared" si="1"/>
        <v>79.7752808988764</v>
      </c>
      <c r="E7" s="29">
        <f t="shared" si="1"/>
        <v>80.64516129032258</v>
      </c>
      <c r="F7" s="29">
        <f t="shared" si="1"/>
        <v>82</v>
      </c>
      <c r="G7" s="29">
        <f t="shared" si="1"/>
        <v>82.35294117647058</v>
      </c>
      <c r="H7" s="29">
        <f t="shared" si="1"/>
        <v>83.18181818181817</v>
      </c>
      <c r="I7" s="29">
        <f t="shared" si="1"/>
        <v>80.09049773755656</v>
      </c>
      <c r="J7" s="29">
        <f t="shared" si="1"/>
        <v>80.26315789473685</v>
      </c>
      <c r="K7" s="29">
        <f t="shared" si="1"/>
        <v>79.04761904761905</v>
      </c>
      <c r="L7" s="29">
        <f t="shared" si="1"/>
        <v>79.82062780269058</v>
      </c>
      <c r="M7" s="29">
        <f t="shared" si="1"/>
        <v>81.94444444444444</v>
      </c>
      <c r="N7" s="29">
        <f t="shared" si="1"/>
        <v>80.50847457627118</v>
      </c>
    </row>
    <row r="8" spans="1:14" s="5" customFormat="1" ht="12" customHeight="1">
      <c r="A8" s="30" t="s">
        <v>5</v>
      </c>
      <c r="B8" s="55">
        <v>10</v>
      </c>
      <c r="C8" s="24">
        <v>16</v>
      </c>
      <c r="D8" s="25">
        <v>20</v>
      </c>
      <c r="E8" s="25">
        <v>21</v>
      </c>
      <c r="F8" s="25">
        <v>21</v>
      </c>
      <c r="G8" s="25">
        <v>21</v>
      </c>
      <c r="H8" s="25">
        <v>19</v>
      </c>
      <c r="I8" s="25">
        <v>18</v>
      </c>
      <c r="J8" s="25">
        <v>17</v>
      </c>
      <c r="K8" s="25">
        <v>17</v>
      </c>
      <c r="L8" s="25">
        <v>17</v>
      </c>
      <c r="M8" s="25">
        <v>18</v>
      </c>
      <c r="N8" s="25">
        <v>16</v>
      </c>
    </row>
    <row r="9" spans="1:14" s="8" customFormat="1" ht="10.5" customHeight="1">
      <c r="A9" s="26" t="s">
        <v>4</v>
      </c>
      <c r="B9" s="56">
        <f aca="true" t="shared" si="2" ref="B9:N9">B8/B3*100</f>
        <v>3.3670033670033668</v>
      </c>
      <c r="C9" s="28">
        <f t="shared" si="2"/>
        <v>6.2745098039215685</v>
      </c>
      <c r="D9" s="29">
        <f t="shared" si="2"/>
        <v>7.490636704119851</v>
      </c>
      <c r="E9" s="29">
        <f t="shared" si="2"/>
        <v>7.526881720430108</v>
      </c>
      <c r="F9" s="29">
        <f t="shared" si="2"/>
        <v>8.4</v>
      </c>
      <c r="G9" s="29">
        <f t="shared" si="2"/>
        <v>8.823529411764707</v>
      </c>
      <c r="H9" s="29">
        <f t="shared" si="2"/>
        <v>8.636363636363637</v>
      </c>
      <c r="I9" s="29">
        <f t="shared" si="2"/>
        <v>8.144796380090497</v>
      </c>
      <c r="J9" s="29">
        <f t="shared" si="2"/>
        <v>7.456140350877193</v>
      </c>
      <c r="K9" s="29">
        <f t="shared" si="2"/>
        <v>8.095238095238095</v>
      </c>
      <c r="L9" s="29">
        <f t="shared" si="2"/>
        <v>7.623318385650224</v>
      </c>
      <c r="M9" s="29">
        <f t="shared" si="2"/>
        <v>8.333333333333332</v>
      </c>
      <c r="N9" s="29">
        <f t="shared" si="2"/>
        <v>6.779661016949152</v>
      </c>
    </row>
    <row r="10" spans="1:14" s="5" customFormat="1" ht="12" customHeight="1">
      <c r="A10" s="30" t="s">
        <v>6</v>
      </c>
      <c r="B10" s="55">
        <f aca="true" t="shared" si="3" ref="B10:G10">B3-B6</f>
        <v>62</v>
      </c>
      <c r="C10" s="24">
        <f t="shared" si="3"/>
        <v>52</v>
      </c>
      <c r="D10" s="25">
        <f t="shared" si="3"/>
        <v>54</v>
      </c>
      <c r="E10" s="25">
        <f t="shared" si="3"/>
        <v>54</v>
      </c>
      <c r="F10" s="25">
        <f t="shared" si="3"/>
        <v>45</v>
      </c>
      <c r="G10" s="25">
        <f t="shared" si="3"/>
        <v>42</v>
      </c>
      <c r="H10" s="25">
        <f aca="true" t="shared" si="4" ref="H10:M10">H3-H6</f>
        <v>37</v>
      </c>
      <c r="I10" s="25">
        <f t="shared" si="4"/>
        <v>44</v>
      </c>
      <c r="J10" s="25">
        <f t="shared" si="4"/>
        <v>45</v>
      </c>
      <c r="K10" s="25">
        <f t="shared" si="4"/>
        <v>44</v>
      </c>
      <c r="L10" s="25">
        <f t="shared" si="4"/>
        <v>45</v>
      </c>
      <c r="M10" s="25">
        <f t="shared" si="4"/>
        <v>39</v>
      </c>
      <c r="N10" s="25">
        <f>N3-N6</f>
        <v>46</v>
      </c>
    </row>
    <row r="11" spans="1:14" s="8" customFormat="1" ht="10.5" customHeight="1">
      <c r="A11" s="26" t="s">
        <v>4</v>
      </c>
      <c r="B11" s="56">
        <f aca="true" t="shared" si="5" ref="B11:N11">B10/B3*100</f>
        <v>20.875420875420875</v>
      </c>
      <c r="C11" s="28">
        <f t="shared" si="5"/>
        <v>20.392156862745097</v>
      </c>
      <c r="D11" s="29">
        <f t="shared" si="5"/>
        <v>20.224719101123593</v>
      </c>
      <c r="E11" s="29">
        <f t="shared" si="5"/>
        <v>19.35483870967742</v>
      </c>
      <c r="F11" s="29">
        <f t="shared" si="5"/>
        <v>18</v>
      </c>
      <c r="G11" s="29">
        <f t="shared" si="5"/>
        <v>17.647058823529413</v>
      </c>
      <c r="H11" s="29">
        <f t="shared" si="5"/>
        <v>16.818181818181817</v>
      </c>
      <c r="I11" s="29">
        <f t="shared" si="5"/>
        <v>19.90950226244344</v>
      </c>
      <c r="J11" s="29">
        <f t="shared" si="5"/>
        <v>19.736842105263158</v>
      </c>
      <c r="K11" s="29">
        <f t="shared" si="5"/>
        <v>20.952380952380953</v>
      </c>
      <c r="L11" s="29">
        <f t="shared" si="5"/>
        <v>20.179372197309416</v>
      </c>
      <c r="M11" s="29">
        <f t="shared" si="5"/>
        <v>18.055555555555554</v>
      </c>
      <c r="N11" s="29">
        <f t="shared" si="5"/>
        <v>19.491525423728813</v>
      </c>
    </row>
    <row r="12" spans="1:14" s="5" customFormat="1" ht="12" customHeight="1">
      <c r="A12" s="30" t="s">
        <v>7</v>
      </c>
      <c r="B12" s="55">
        <v>56</v>
      </c>
      <c r="C12" s="24">
        <v>47</v>
      </c>
      <c r="D12" s="25">
        <v>54</v>
      </c>
      <c r="E12" s="25">
        <v>52</v>
      </c>
      <c r="F12" s="25">
        <v>51</v>
      </c>
      <c r="G12" s="25">
        <v>56</v>
      </c>
      <c r="H12" s="25">
        <v>48</v>
      </c>
      <c r="I12" s="25">
        <v>42</v>
      </c>
      <c r="J12" s="25">
        <v>38</v>
      </c>
      <c r="K12" s="25">
        <v>32</v>
      </c>
      <c r="L12" s="25">
        <v>31</v>
      </c>
      <c r="M12" s="25">
        <v>32</v>
      </c>
      <c r="N12" s="25">
        <v>39</v>
      </c>
    </row>
    <row r="13" spans="1:14" s="8" customFormat="1" ht="10.5" customHeight="1">
      <c r="A13" s="26" t="s">
        <v>4</v>
      </c>
      <c r="B13" s="56">
        <f aca="true" t="shared" si="6" ref="B13:N13">B12/B3*100</f>
        <v>18.855218855218855</v>
      </c>
      <c r="C13" s="28">
        <f t="shared" si="6"/>
        <v>18.43137254901961</v>
      </c>
      <c r="D13" s="29">
        <f t="shared" si="6"/>
        <v>20.224719101123593</v>
      </c>
      <c r="E13" s="29">
        <f t="shared" si="6"/>
        <v>18.63799283154122</v>
      </c>
      <c r="F13" s="29">
        <f t="shared" si="6"/>
        <v>20.4</v>
      </c>
      <c r="G13" s="29">
        <f t="shared" si="6"/>
        <v>23.52941176470588</v>
      </c>
      <c r="H13" s="29">
        <f t="shared" si="6"/>
        <v>21.818181818181817</v>
      </c>
      <c r="I13" s="29">
        <f t="shared" si="6"/>
        <v>19.004524886877828</v>
      </c>
      <c r="J13" s="29">
        <f t="shared" si="6"/>
        <v>16.666666666666664</v>
      </c>
      <c r="K13" s="29">
        <f t="shared" si="6"/>
        <v>15.238095238095239</v>
      </c>
      <c r="L13" s="29">
        <f t="shared" si="6"/>
        <v>13.901345291479823</v>
      </c>
      <c r="M13" s="29">
        <f t="shared" si="6"/>
        <v>14.814814814814813</v>
      </c>
      <c r="N13" s="29">
        <f t="shared" si="6"/>
        <v>16.52542372881356</v>
      </c>
    </row>
    <row r="14" spans="1:14" s="5" customFormat="1" ht="12" customHeight="1">
      <c r="A14" s="30" t="s">
        <v>8</v>
      </c>
      <c r="B14" s="55">
        <f aca="true" t="shared" si="7" ref="B14:H14">B3-B12</f>
        <v>241</v>
      </c>
      <c r="C14" s="24">
        <f t="shared" si="7"/>
        <v>208</v>
      </c>
      <c r="D14" s="25">
        <f t="shared" si="7"/>
        <v>213</v>
      </c>
      <c r="E14" s="25">
        <f t="shared" si="7"/>
        <v>227</v>
      </c>
      <c r="F14" s="25">
        <f t="shared" si="7"/>
        <v>199</v>
      </c>
      <c r="G14" s="25">
        <f t="shared" si="7"/>
        <v>182</v>
      </c>
      <c r="H14" s="25">
        <f t="shared" si="7"/>
        <v>172</v>
      </c>
      <c r="I14" s="25">
        <f aca="true" t="shared" si="8" ref="I14:N14">I3-I12</f>
        <v>179</v>
      </c>
      <c r="J14" s="25">
        <f t="shared" si="8"/>
        <v>190</v>
      </c>
      <c r="K14" s="25">
        <f t="shared" si="8"/>
        <v>178</v>
      </c>
      <c r="L14" s="25">
        <f t="shared" si="8"/>
        <v>192</v>
      </c>
      <c r="M14" s="25">
        <f t="shared" si="8"/>
        <v>184</v>
      </c>
      <c r="N14" s="25">
        <f t="shared" si="8"/>
        <v>197</v>
      </c>
    </row>
    <row r="15" spans="1:14" s="8" customFormat="1" ht="10.5" customHeight="1">
      <c r="A15" s="26" t="s">
        <v>4</v>
      </c>
      <c r="B15" s="56">
        <f aca="true" t="shared" si="9" ref="B15:N15">B14/B3*100</f>
        <v>81.14478114478115</v>
      </c>
      <c r="C15" s="28">
        <f t="shared" si="9"/>
        <v>81.56862745098039</v>
      </c>
      <c r="D15" s="29">
        <f t="shared" si="9"/>
        <v>79.7752808988764</v>
      </c>
      <c r="E15" s="29">
        <f t="shared" si="9"/>
        <v>81.36200716845879</v>
      </c>
      <c r="F15" s="29">
        <f t="shared" si="9"/>
        <v>79.60000000000001</v>
      </c>
      <c r="G15" s="29">
        <f t="shared" si="9"/>
        <v>76.47058823529412</v>
      </c>
      <c r="H15" s="29">
        <f t="shared" si="9"/>
        <v>78.18181818181819</v>
      </c>
      <c r="I15" s="29">
        <f t="shared" si="9"/>
        <v>80.99547511312217</v>
      </c>
      <c r="J15" s="29">
        <f t="shared" si="9"/>
        <v>83.33333333333334</v>
      </c>
      <c r="K15" s="29">
        <f t="shared" si="9"/>
        <v>84.76190476190476</v>
      </c>
      <c r="L15" s="29">
        <f t="shared" si="9"/>
        <v>86.09865470852019</v>
      </c>
      <c r="M15" s="29">
        <f t="shared" si="9"/>
        <v>85.18518518518519</v>
      </c>
      <c r="N15" s="29">
        <f t="shared" si="9"/>
        <v>83.47457627118644</v>
      </c>
    </row>
    <row r="16" spans="1:14" s="5" customFormat="1" ht="12" customHeight="1">
      <c r="A16" s="30" t="s">
        <v>71</v>
      </c>
      <c r="B16" s="55">
        <v>3</v>
      </c>
      <c r="C16" s="24">
        <v>5</v>
      </c>
      <c r="D16" s="25">
        <v>6</v>
      </c>
      <c r="E16" s="25">
        <v>5</v>
      </c>
      <c r="F16" s="25">
        <v>4</v>
      </c>
      <c r="G16" s="25">
        <v>5</v>
      </c>
      <c r="H16" s="25">
        <v>6</v>
      </c>
      <c r="I16" s="25">
        <v>5</v>
      </c>
      <c r="J16" s="25">
        <v>4</v>
      </c>
      <c r="K16" s="25">
        <v>3</v>
      </c>
      <c r="L16" s="25">
        <v>4</v>
      </c>
      <c r="M16" s="25">
        <v>5</v>
      </c>
      <c r="N16" s="25">
        <v>5</v>
      </c>
    </row>
    <row r="17" spans="1:14" s="8" customFormat="1" ht="10.5" customHeight="1">
      <c r="A17" s="26" t="s">
        <v>4</v>
      </c>
      <c r="B17" s="56">
        <f aca="true" t="shared" si="10" ref="B17:N17">B16/B3*100</f>
        <v>1.0101010101010102</v>
      </c>
      <c r="C17" s="28">
        <f t="shared" si="10"/>
        <v>1.9607843137254901</v>
      </c>
      <c r="D17" s="29">
        <f t="shared" si="10"/>
        <v>2.247191011235955</v>
      </c>
      <c r="E17" s="29">
        <f t="shared" si="10"/>
        <v>1.7921146953405016</v>
      </c>
      <c r="F17" s="29">
        <f t="shared" si="10"/>
        <v>1.6</v>
      </c>
      <c r="G17" s="29">
        <f t="shared" si="10"/>
        <v>2.100840336134454</v>
      </c>
      <c r="H17" s="29">
        <f t="shared" si="10"/>
        <v>2.727272727272727</v>
      </c>
      <c r="I17" s="29">
        <f t="shared" si="10"/>
        <v>2.262443438914027</v>
      </c>
      <c r="J17" s="29">
        <f t="shared" si="10"/>
        <v>1.7543859649122806</v>
      </c>
      <c r="K17" s="29">
        <f t="shared" si="10"/>
        <v>1.4285714285714286</v>
      </c>
      <c r="L17" s="29">
        <f t="shared" si="10"/>
        <v>1.7937219730941705</v>
      </c>
      <c r="M17" s="29">
        <f t="shared" si="10"/>
        <v>2.314814814814815</v>
      </c>
      <c r="N17" s="29">
        <f t="shared" si="10"/>
        <v>2.11864406779661</v>
      </c>
    </row>
    <row r="18" spans="1:14" s="5" customFormat="1" ht="12" customHeight="1">
      <c r="A18" s="30" t="s">
        <v>9</v>
      </c>
      <c r="B18" s="55">
        <v>123</v>
      </c>
      <c r="C18" s="24">
        <v>87</v>
      </c>
      <c r="D18" s="25">
        <v>85</v>
      </c>
      <c r="E18" s="25">
        <v>85</v>
      </c>
      <c r="F18" s="25">
        <v>62</v>
      </c>
      <c r="G18" s="25">
        <v>63</v>
      </c>
      <c r="H18" s="25">
        <v>62</v>
      </c>
      <c r="I18" s="25">
        <v>58</v>
      </c>
      <c r="J18" s="25">
        <v>60</v>
      </c>
      <c r="K18" s="25">
        <v>60</v>
      </c>
      <c r="L18" s="25">
        <v>61</v>
      </c>
      <c r="M18" s="25">
        <v>64</v>
      </c>
      <c r="N18" s="25">
        <v>71</v>
      </c>
    </row>
    <row r="19" spans="1:14" s="8" customFormat="1" ht="10.5" customHeight="1">
      <c r="A19" s="26" t="s">
        <v>4</v>
      </c>
      <c r="B19" s="56">
        <f aca="true" t="shared" si="11" ref="B19:N19">B18/B3*100</f>
        <v>41.41414141414141</v>
      </c>
      <c r="C19" s="28">
        <f t="shared" si="11"/>
        <v>34.11764705882353</v>
      </c>
      <c r="D19" s="29">
        <f t="shared" si="11"/>
        <v>31.835205992509362</v>
      </c>
      <c r="E19" s="29">
        <f t="shared" si="11"/>
        <v>30.46594982078853</v>
      </c>
      <c r="F19" s="29">
        <f t="shared" si="11"/>
        <v>24.8</v>
      </c>
      <c r="G19" s="29">
        <f t="shared" si="11"/>
        <v>26.47058823529412</v>
      </c>
      <c r="H19" s="29">
        <f t="shared" si="11"/>
        <v>28.18181818181818</v>
      </c>
      <c r="I19" s="29">
        <f t="shared" si="11"/>
        <v>26.244343891402718</v>
      </c>
      <c r="J19" s="29">
        <f t="shared" si="11"/>
        <v>26.31578947368421</v>
      </c>
      <c r="K19" s="29">
        <f t="shared" si="11"/>
        <v>28.57142857142857</v>
      </c>
      <c r="L19" s="29">
        <f t="shared" si="11"/>
        <v>27.3542600896861</v>
      </c>
      <c r="M19" s="29">
        <f t="shared" si="11"/>
        <v>29.629629629629626</v>
      </c>
      <c r="N19" s="29">
        <f t="shared" si="11"/>
        <v>30.08474576271186</v>
      </c>
    </row>
    <row r="20" spans="1:14" s="1" customFormat="1" ht="12" customHeight="1">
      <c r="A20" s="30" t="s">
        <v>10</v>
      </c>
      <c r="B20" s="55">
        <v>121</v>
      </c>
      <c r="C20" s="24">
        <v>114</v>
      </c>
      <c r="D20" s="25">
        <v>116</v>
      </c>
      <c r="E20" s="25">
        <v>116</v>
      </c>
      <c r="F20" s="25">
        <v>100</v>
      </c>
      <c r="G20" s="25">
        <v>96</v>
      </c>
      <c r="H20" s="25">
        <v>90</v>
      </c>
      <c r="I20" s="25">
        <v>93</v>
      </c>
      <c r="J20" s="25">
        <v>100</v>
      </c>
      <c r="K20" s="25">
        <v>95</v>
      </c>
      <c r="L20" s="25">
        <v>99</v>
      </c>
      <c r="M20" s="25">
        <v>96</v>
      </c>
      <c r="N20" s="25">
        <v>106</v>
      </c>
    </row>
    <row r="21" spans="1:14" s="8" customFormat="1" ht="10.5" customHeight="1" thickBot="1">
      <c r="A21" s="31" t="s">
        <v>4</v>
      </c>
      <c r="B21" s="58">
        <f aca="true" t="shared" si="12" ref="B21:N21">B20/B3*100</f>
        <v>40.74074074074074</v>
      </c>
      <c r="C21" s="33">
        <f t="shared" si="12"/>
        <v>44.70588235294118</v>
      </c>
      <c r="D21" s="34">
        <f t="shared" si="12"/>
        <v>43.445692883895134</v>
      </c>
      <c r="E21" s="34">
        <f t="shared" si="12"/>
        <v>41.57706093189964</v>
      </c>
      <c r="F21" s="34">
        <f t="shared" si="12"/>
        <v>40</v>
      </c>
      <c r="G21" s="34">
        <f t="shared" si="12"/>
        <v>40.33613445378151</v>
      </c>
      <c r="H21" s="34">
        <f t="shared" si="12"/>
        <v>40.909090909090914</v>
      </c>
      <c r="I21" s="34">
        <f t="shared" si="12"/>
        <v>42.081447963800905</v>
      </c>
      <c r="J21" s="34">
        <f t="shared" si="12"/>
        <v>43.859649122807014</v>
      </c>
      <c r="K21" s="34">
        <f t="shared" si="12"/>
        <v>45.23809523809524</v>
      </c>
      <c r="L21" s="34">
        <f t="shared" si="12"/>
        <v>44.39461883408072</v>
      </c>
      <c r="M21" s="34">
        <f t="shared" si="12"/>
        <v>44.44444444444444</v>
      </c>
      <c r="N21" s="34">
        <f t="shared" si="12"/>
        <v>44.91525423728814</v>
      </c>
    </row>
    <row r="22" spans="1:14" s="1" customFormat="1" ht="12.75" customHeight="1" thickBot="1">
      <c r="A22" s="35" t="s">
        <v>50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53" t="s">
        <v>83</v>
      </c>
      <c r="N23" s="38" t="s">
        <v>52</v>
      </c>
    </row>
    <row r="24" spans="1:14" ht="12" customHeight="1" thickBot="1">
      <c r="A24" s="39" t="s">
        <v>12</v>
      </c>
      <c r="B24" s="21">
        <v>40</v>
      </c>
      <c r="C24" s="21">
        <v>22</v>
      </c>
      <c r="D24" s="21">
        <v>28</v>
      </c>
      <c r="E24" s="21">
        <v>22</v>
      </c>
      <c r="F24" s="21">
        <v>23</v>
      </c>
      <c r="G24" s="21">
        <v>12</v>
      </c>
      <c r="H24" s="21">
        <v>25</v>
      </c>
      <c r="I24" s="21">
        <v>24</v>
      </c>
      <c r="J24" s="21">
        <v>23</v>
      </c>
      <c r="K24" s="21">
        <v>32</v>
      </c>
      <c r="L24" s="21">
        <v>19</v>
      </c>
      <c r="M24" s="21">
        <v>40</v>
      </c>
      <c r="N24" s="18">
        <f>SUM(B24:M24)</f>
        <v>310</v>
      </c>
    </row>
    <row r="25" spans="1:14" ht="12" customHeight="1" thickTop="1">
      <c r="A25" s="30" t="s">
        <v>3</v>
      </c>
      <c r="B25" s="25">
        <v>14</v>
      </c>
      <c r="C25" s="25">
        <v>6</v>
      </c>
      <c r="D25" s="25">
        <v>11</v>
      </c>
      <c r="E25" s="25">
        <v>10</v>
      </c>
      <c r="F25" s="25">
        <v>6</v>
      </c>
      <c r="G25" s="25">
        <v>3</v>
      </c>
      <c r="H25" s="25">
        <v>12</v>
      </c>
      <c r="I25" s="25">
        <v>12</v>
      </c>
      <c r="J25" s="25">
        <v>12</v>
      </c>
      <c r="K25" s="25">
        <v>13</v>
      </c>
      <c r="L25" s="25">
        <v>7</v>
      </c>
      <c r="M25" s="25">
        <v>24</v>
      </c>
      <c r="N25" s="40">
        <f>SUM(B25:M25)</f>
        <v>130</v>
      </c>
    </row>
    <row r="26" spans="1:14" s="9" customFormat="1" ht="10.5" customHeight="1">
      <c r="A26" s="26" t="s">
        <v>13</v>
      </c>
      <c r="B26" s="29">
        <f aca="true" t="shared" si="13" ref="B26:M26">B25/B24*100</f>
        <v>35</v>
      </c>
      <c r="C26" s="29">
        <f t="shared" si="13"/>
        <v>27.27272727272727</v>
      </c>
      <c r="D26" s="29">
        <f t="shared" si="13"/>
        <v>39.285714285714285</v>
      </c>
      <c r="E26" s="29">
        <f t="shared" si="13"/>
        <v>45.45454545454545</v>
      </c>
      <c r="F26" s="29">
        <f t="shared" si="13"/>
        <v>26.08695652173913</v>
      </c>
      <c r="G26" s="29">
        <f t="shared" si="13"/>
        <v>25</v>
      </c>
      <c r="H26" s="29">
        <f t="shared" si="13"/>
        <v>48</v>
      </c>
      <c r="I26" s="29">
        <f t="shared" si="13"/>
        <v>50</v>
      </c>
      <c r="J26" s="29">
        <f t="shared" si="13"/>
        <v>52.17391304347826</v>
      </c>
      <c r="K26" s="29">
        <f t="shared" si="13"/>
        <v>40.625</v>
      </c>
      <c r="L26" s="29">
        <f t="shared" si="13"/>
        <v>36.84210526315789</v>
      </c>
      <c r="M26" s="29">
        <f t="shared" si="13"/>
        <v>60</v>
      </c>
      <c r="N26" s="41">
        <f>N25/N24*100</f>
        <v>41.935483870967744</v>
      </c>
    </row>
    <row r="27" spans="1:14" ht="12" customHeight="1">
      <c r="A27" s="30" t="s">
        <v>14</v>
      </c>
      <c r="B27" s="25">
        <v>7</v>
      </c>
      <c r="C27" s="25">
        <v>5</v>
      </c>
      <c r="D27" s="25">
        <v>3</v>
      </c>
      <c r="E27" s="25">
        <v>5</v>
      </c>
      <c r="F27" s="25">
        <v>3</v>
      </c>
      <c r="G27" s="25">
        <v>7</v>
      </c>
      <c r="H27" s="25">
        <v>14</v>
      </c>
      <c r="I27" s="25">
        <v>6</v>
      </c>
      <c r="J27" s="25">
        <v>12</v>
      </c>
      <c r="K27" s="25">
        <v>5</v>
      </c>
      <c r="L27" s="25">
        <v>5</v>
      </c>
      <c r="M27" s="25">
        <v>3</v>
      </c>
      <c r="N27" s="40">
        <f>SUM(B27:M27)</f>
        <v>75</v>
      </c>
    </row>
    <row r="28" spans="1:14" s="9" customFormat="1" ht="10.5" customHeight="1">
      <c r="A28" s="26" t="s">
        <v>13</v>
      </c>
      <c r="B28" s="29">
        <f aca="true" t="shared" si="14" ref="B28:M28">B27/B24*100</f>
        <v>17.5</v>
      </c>
      <c r="C28" s="29">
        <f t="shared" si="14"/>
        <v>22.727272727272727</v>
      </c>
      <c r="D28" s="29">
        <f t="shared" si="14"/>
        <v>10.714285714285714</v>
      </c>
      <c r="E28" s="29">
        <f t="shared" si="14"/>
        <v>22.727272727272727</v>
      </c>
      <c r="F28" s="29">
        <f t="shared" si="14"/>
        <v>13.043478260869565</v>
      </c>
      <c r="G28" s="29">
        <f t="shared" si="14"/>
        <v>58.333333333333336</v>
      </c>
      <c r="H28" s="29">
        <f t="shared" si="14"/>
        <v>56.00000000000001</v>
      </c>
      <c r="I28" s="29">
        <f t="shared" si="14"/>
        <v>25</v>
      </c>
      <c r="J28" s="29">
        <f t="shared" si="14"/>
        <v>52.17391304347826</v>
      </c>
      <c r="K28" s="29">
        <f t="shared" si="14"/>
        <v>15.625</v>
      </c>
      <c r="L28" s="29">
        <f t="shared" si="14"/>
        <v>26.31578947368421</v>
      </c>
      <c r="M28" s="29">
        <f t="shared" si="14"/>
        <v>7.5</v>
      </c>
      <c r="N28" s="41">
        <f>N27/N24*100</f>
        <v>24.193548387096776</v>
      </c>
    </row>
    <row r="29" spans="1:14" ht="12" customHeight="1">
      <c r="A29" s="30" t="s">
        <v>15</v>
      </c>
      <c r="B29" s="25">
        <f aca="true" t="shared" si="15" ref="B29:G29">B24-B27</f>
        <v>33</v>
      </c>
      <c r="C29" s="25">
        <f t="shared" si="15"/>
        <v>17</v>
      </c>
      <c r="D29" s="25">
        <f t="shared" si="15"/>
        <v>25</v>
      </c>
      <c r="E29" s="25">
        <f t="shared" si="15"/>
        <v>17</v>
      </c>
      <c r="F29" s="25">
        <f t="shared" si="15"/>
        <v>20</v>
      </c>
      <c r="G29" s="25">
        <f t="shared" si="15"/>
        <v>5</v>
      </c>
      <c r="H29" s="25">
        <f aca="true" t="shared" si="16" ref="H29:M29">H24-H27</f>
        <v>11</v>
      </c>
      <c r="I29" s="25">
        <f t="shared" si="16"/>
        <v>18</v>
      </c>
      <c r="J29" s="25">
        <f t="shared" si="16"/>
        <v>11</v>
      </c>
      <c r="K29" s="25">
        <f t="shared" si="16"/>
        <v>27</v>
      </c>
      <c r="L29" s="25">
        <f t="shared" si="16"/>
        <v>14</v>
      </c>
      <c r="M29" s="25">
        <f t="shared" si="16"/>
        <v>37</v>
      </c>
      <c r="N29" s="40">
        <f>SUM(B29:M29)</f>
        <v>235</v>
      </c>
    </row>
    <row r="30" spans="1:14" s="9" customFormat="1" ht="10.5" customHeight="1">
      <c r="A30" s="26" t="s">
        <v>13</v>
      </c>
      <c r="B30" s="29">
        <f aca="true" t="shared" si="17" ref="B30:M30">B29/B24*100</f>
        <v>82.5</v>
      </c>
      <c r="C30" s="29">
        <f t="shared" si="17"/>
        <v>77.27272727272727</v>
      </c>
      <c r="D30" s="29">
        <f t="shared" si="17"/>
        <v>89.28571428571429</v>
      </c>
      <c r="E30" s="29">
        <f t="shared" si="17"/>
        <v>77.27272727272727</v>
      </c>
      <c r="F30" s="29">
        <f t="shared" si="17"/>
        <v>86.95652173913044</v>
      </c>
      <c r="G30" s="29">
        <f t="shared" si="17"/>
        <v>41.66666666666667</v>
      </c>
      <c r="H30" s="29">
        <f t="shared" si="17"/>
        <v>44</v>
      </c>
      <c r="I30" s="29">
        <f t="shared" si="17"/>
        <v>75</v>
      </c>
      <c r="J30" s="29">
        <f t="shared" si="17"/>
        <v>47.82608695652174</v>
      </c>
      <c r="K30" s="29">
        <f t="shared" si="17"/>
        <v>84.375</v>
      </c>
      <c r="L30" s="29">
        <f t="shared" si="17"/>
        <v>73.68421052631578</v>
      </c>
      <c r="M30" s="29">
        <f t="shared" si="17"/>
        <v>92.5</v>
      </c>
      <c r="N30" s="41">
        <f>N29/N24*100</f>
        <v>75.80645161290323</v>
      </c>
    </row>
    <row r="31" spans="1:14" ht="12" customHeight="1">
      <c r="A31" s="30" t="s">
        <v>62</v>
      </c>
      <c r="B31" s="25">
        <v>31</v>
      </c>
      <c r="C31" s="25">
        <v>20</v>
      </c>
      <c r="D31" s="25">
        <v>24</v>
      </c>
      <c r="E31" s="25">
        <v>17</v>
      </c>
      <c r="F31" s="25">
        <v>21</v>
      </c>
      <c r="G31" s="25">
        <v>5</v>
      </c>
      <c r="H31" s="25">
        <v>13</v>
      </c>
      <c r="I31" s="25">
        <v>21</v>
      </c>
      <c r="J31" s="25">
        <v>12</v>
      </c>
      <c r="K31" s="25">
        <v>22</v>
      </c>
      <c r="L31" s="25">
        <v>15</v>
      </c>
      <c r="M31" s="25">
        <v>30</v>
      </c>
      <c r="N31" s="40">
        <f>SUM(B31:M31)</f>
        <v>231</v>
      </c>
    </row>
    <row r="32" spans="1:14" s="9" customFormat="1" ht="10.5" customHeight="1">
      <c r="A32" s="26" t="s">
        <v>13</v>
      </c>
      <c r="B32" s="29">
        <f aca="true" t="shared" si="18" ref="B32:M32">B31/B24*100</f>
        <v>77.5</v>
      </c>
      <c r="C32" s="29">
        <f t="shared" si="18"/>
        <v>90.9090909090909</v>
      </c>
      <c r="D32" s="29">
        <f t="shared" si="18"/>
        <v>85.71428571428571</v>
      </c>
      <c r="E32" s="29">
        <f t="shared" si="18"/>
        <v>77.27272727272727</v>
      </c>
      <c r="F32" s="29">
        <f t="shared" si="18"/>
        <v>91.30434782608695</v>
      </c>
      <c r="G32" s="29">
        <f t="shared" si="18"/>
        <v>41.66666666666667</v>
      </c>
      <c r="H32" s="29">
        <f t="shared" si="18"/>
        <v>52</v>
      </c>
      <c r="I32" s="29">
        <f t="shared" si="18"/>
        <v>87.5</v>
      </c>
      <c r="J32" s="29">
        <f t="shared" si="18"/>
        <v>52.17391304347826</v>
      </c>
      <c r="K32" s="29">
        <f t="shared" si="18"/>
        <v>68.75</v>
      </c>
      <c r="L32" s="29">
        <f t="shared" si="18"/>
        <v>78.94736842105263</v>
      </c>
      <c r="M32" s="29">
        <f t="shared" si="18"/>
        <v>75</v>
      </c>
      <c r="N32" s="41">
        <f>N31/N24*100</f>
        <v>74.51612903225806</v>
      </c>
    </row>
    <row r="33" spans="1:14" ht="12" customHeight="1">
      <c r="A33" s="30" t="s">
        <v>16</v>
      </c>
      <c r="B33" s="25">
        <v>0</v>
      </c>
      <c r="C33" s="25">
        <v>4</v>
      </c>
      <c r="D33" s="25">
        <v>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2</v>
      </c>
      <c r="K33" s="25">
        <v>1</v>
      </c>
      <c r="L33" s="25">
        <v>1</v>
      </c>
      <c r="M33" s="25">
        <v>0</v>
      </c>
      <c r="N33" s="40">
        <f>SUM(B33:M33)</f>
        <v>9</v>
      </c>
    </row>
    <row r="34" spans="1:14" s="9" customFormat="1" ht="10.5" customHeight="1">
      <c r="A34" s="26" t="s">
        <v>13</v>
      </c>
      <c r="B34" s="29">
        <f aca="true" t="shared" si="19" ref="B34:M34">B33/B24*100</f>
        <v>0</v>
      </c>
      <c r="C34" s="29">
        <f t="shared" si="19"/>
        <v>18.181818181818183</v>
      </c>
      <c r="D34" s="29">
        <f t="shared" si="19"/>
        <v>3.571428571428571</v>
      </c>
      <c r="E34" s="29">
        <f t="shared" si="19"/>
        <v>0</v>
      </c>
      <c r="F34" s="29">
        <f t="shared" si="19"/>
        <v>0</v>
      </c>
      <c r="G34" s="29">
        <f t="shared" si="19"/>
        <v>0</v>
      </c>
      <c r="H34" s="29">
        <f t="shared" si="19"/>
        <v>0</v>
      </c>
      <c r="I34" s="29">
        <f t="shared" si="19"/>
        <v>0</v>
      </c>
      <c r="J34" s="29">
        <f t="shared" si="19"/>
        <v>8.695652173913043</v>
      </c>
      <c r="K34" s="29">
        <f t="shared" si="19"/>
        <v>3.125</v>
      </c>
      <c r="L34" s="29">
        <f t="shared" si="19"/>
        <v>5.263157894736842</v>
      </c>
      <c r="M34" s="29">
        <f t="shared" si="19"/>
        <v>0</v>
      </c>
      <c r="N34" s="41">
        <f>N33/N24*100</f>
        <v>2.903225806451613</v>
      </c>
    </row>
    <row r="35" spans="1:14" ht="12" customHeight="1">
      <c r="A35" s="30" t="s">
        <v>6</v>
      </c>
      <c r="B35" s="25">
        <f aca="true" t="shared" si="20" ref="B35:G35">B24-B31</f>
        <v>9</v>
      </c>
      <c r="C35" s="25">
        <f t="shared" si="20"/>
        <v>2</v>
      </c>
      <c r="D35" s="25">
        <f t="shared" si="20"/>
        <v>4</v>
      </c>
      <c r="E35" s="25">
        <f t="shared" si="20"/>
        <v>5</v>
      </c>
      <c r="F35" s="25">
        <f t="shared" si="20"/>
        <v>2</v>
      </c>
      <c r="G35" s="25">
        <f t="shared" si="20"/>
        <v>7</v>
      </c>
      <c r="H35" s="25">
        <f aca="true" t="shared" si="21" ref="H35:M35">H24-H31</f>
        <v>12</v>
      </c>
      <c r="I35" s="25">
        <f t="shared" si="21"/>
        <v>3</v>
      </c>
      <c r="J35" s="25">
        <f t="shared" si="21"/>
        <v>11</v>
      </c>
      <c r="K35" s="25">
        <f t="shared" si="21"/>
        <v>10</v>
      </c>
      <c r="L35" s="25">
        <f t="shared" si="21"/>
        <v>4</v>
      </c>
      <c r="M35" s="25">
        <f t="shared" si="21"/>
        <v>10</v>
      </c>
      <c r="N35" s="40">
        <f>SUM(B35:M35)</f>
        <v>79</v>
      </c>
    </row>
    <row r="36" spans="1:14" s="9" customFormat="1" ht="9.75" customHeight="1">
      <c r="A36" s="26" t="s">
        <v>13</v>
      </c>
      <c r="B36" s="29">
        <f aca="true" t="shared" si="22" ref="B36:M36">B35/B24*100</f>
        <v>22.5</v>
      </c>
      <c r="C36" s="29">
        <f t="shared" si="22"/>
        <v>9.090909090909092</v>
      </c>
      <c r="D36" s="29">
        <f t="shared" si="22"/>
        <v>14.285714285714285</v>
      </c>
      <c r="E36" s="29">
        <f t="shared" si="22"/>
        <v>22.727272727272727</v>
      </c>
      <c r="F36" s="29">
        <f t="shared" si="22"/>
        <v>8.695652173913043</v>
      </c>
      <c r="G36" s="29">
        <f t="shared" si="22"/>
        <v>58.333333333333336</v>
      </c>
      <c r="H36" s="29">
        <f t="shared" si="22"/>
        <v>48</v>
      </c>
      <c r="I36" s="29">
        <f t="shared" si="22"/>
        <v>12.5</v>
      </c>
      <c r="J36" s="29">
        <f t="shared" si="22"/>
        <v>47.82608695652174</v>
      </c>
      <c r="K36" s="29">
        <f t="shared" si="22"/>
        <v>31.25</v>
      </c>
      <c r="L36" s="29">
        <f t="shared" si="22"/>
        <v>21.052631578947366</v>
      </c>
      <c r="M36" s="29">
        <f t="shared" si="22"/>
        <v>25</v>
      </c>
      <c r="N36" s="41">
        <f>N35/N24*100</f>
        <v>25.483870967741932</v>
      </c>
    </row>
    <row r="37" spans="1:14" ht="12" customHeight="1">
      <c r="A37" s="30" t="s">
        <v>71</v>
      </c>
      <c r="B37" s="25">
        <v>0</v>
      </c>
      <c r="C37" s="25">
        <v>3</v>
      </c>
      <c r="D37" s="25">
        <v>0</v>
      </c>
      <c r="E37" s="25">
        <v>0</v>
      </c>
      <c r="F37" s="25">
        <v>1</v>
      </c>
      <c r="G37" s="25">
        <v>1</v>
      </c>
      <c r="H37" s="25">
        <v>0</v>
      </c>
      <c r="I37" s="25">
        <v>1</v>
      </c>
      <c r="J37" s="25">
        <v>1</v>
      </c>
      <c r="K37" s="25">
        <v>1</v>
      </c>
      <c r="L37" s="25">
        <v>1</v>
      </c>
      <c r="M37" s="25">
        <v>0</v>
      </c>
      <c r="N37" s="40">
        <f>SUM(B37:M37)</f>
        <v>9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13.636363636363635</v>
      </c>
      <c r="D38" s="34">
        <f t="shared" si="23"/>
        <v>0</v>
      </c>
      <c r="E38" s="34">
        <f t="shared" si="23"/>
        <v>0</v>
      </c>
      <c r="F38" s="34">
        <f t="shared" si="23"/>
        <v>4.3478260869565215</v>
      </c>
      <c r="G38" s="34">
        <f t="shared" si="23"/>
        <v>8.333333333333332</v>
      </c>
      <c r="H38" s="34">
        <f t="shared" si="23"/>
        <v>0</v>
      </c>
      <c r="I38" s="34">
        <f t="shared" si="23"/>
        <v>4.166666666666666</v>
      </c>
      <c r="J38" s="34">
        <f t="shared" si="23"/>
        <v>4.3478260869565215</v>
      </c>
      <c r="K38" s="34">
        <f t="shared" si="23"/>
        <v>3.125</v>
      </c>
      <c r="L38" s="34">
        <f t="shared" si="23"/>
        <v>5.263157894736842</v>
      </c>
      <c r="M38" s="34">
        <f t="shared" si="23"/>
        <v>0</v>
      </c>
      <c r="N38" s="42">
        <f>N37/N24*100</f>
        <v>2.903225806451613</v>
      </c>
    </row>
    <row r="39" spans="1:14" s="4" customFormat="1" ht="12.75" customHeight="1" thickBot="1">
      <c r="A39" s="35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24</v>
      </c>
      <c r="C40" s="21">
        <v>12</v>
      </c>
      <c r="D40" s="21">
        <v>16</v>
      </c>
      <c r="E40" s="21">
        <v>51</v>
      </c>
      <c r="F40" s="21">
        <v>35</v>
      </c>
      <c r="G40" s="21">
        <v>30</v>
      </c>
      <c r="H40" s="21">
        <v>25</v>
      </c>
      <c r="I40" s="21">
        <v>16</v>
      </c>
      <c r="J40" s="21">
        <v>42</v>
      </c>
      <c r="K40" s="21">
        <v>17</v>
      </c>
      <c r="L40" s="21">
        <v>26</v>
      </c>
      <c r="M40" s="21">
        <v>20</v>
      </c>
      <c r="N40" s="18">
        <f>SUM(B40:M40)</f>
        <v>314</v>
      </c>
    </row>
    <row r="41" spans="1:14" s="3" customFormat="1" ht="12" customHeight="1" thickTop="1">
      <c r="A41" s="30" t="s">
        <v>19</v>
      </c>
      <c r="B41" s="25">
        <v>15</v>
      </c>
      <c r="C41" s="25">
        <v>8</v>
      </c>
      <c r="D41" s="25">
        <v>5</v>
      </c>
      <c r="E41" s="25">
        <v>14</v>
      </c>
      <c r="F41" s="25">
        <v>11</v>
      </c>
      <c r="G41" s="25">
        <v>18</v>
      </c>
      <c r="H41" s="25">
        <v>12</v>
      </c>
      <c r="I41" s="25">
        <v>3</v>
      </c>
      <c r="J41" s="25">
        <v>16</v>
      </c>
      <c r="K41" s="25">
        <v>5</v>
      </c>
      <c r="L41" s="25">
        <v>19</v>
      </c>
      <c r="M41" s="25">
        <v>4</v>
      </c>
      <c r="N41" s="40">
        <f>SUM(B41:M41)</f>
        <v>130</v>
      </c>
    </row>
    <row r="42" spans="1:14" s="9" customFormat="1" ht="10.5">
      <c r="A42" s="26" t="s">
        <v>20</v>
      </c>
      <c r="B42" s="29">
        <f aca="true" t="shared" si="24" ref="B42:M42">B41/B40*100</f>
        <v>62.5</v>
      </c>
      <c r="C42" s="29">
        <f t="shared" si="24"/>
        <v>66.66666666666666</v>
      </c>
      <c r="D42" s="29">
        <f t="shared" si="24"/>
        <v>31.25</v>
      </c>
      <c r="E42" s="29">
        <f t="shared" si="24"/>
        <v>27.450980392156865</v>
      </c>
      <c r="F42" s="29">
        <f t="shared" si="24"/>
        <v>31.428571428571427</v>
      </c>
      <c r="G42" s="29">
        <f t="shared" si="24"/>
        <v>60</v>
      </c>
      <c r="H42" s="29">
        <f t="shared" si="24"/>
        <v>48</v>
      </c>
      <c r="I42" s="29">
        <f t="shared" si="24"/>
        <v>18.75</v>
      </c>
      <c r="J42" s="29">
        <f t="shared" si="24"/>
        <v>38.095238095238095</v>
      </c>
      <c r="K42" s="29">
        <f t="shared" si="24"/>
        <v>29.411764705882355</v>
      </c>
      <c r="L42" s="29">
        <f t="shared" si="24"/>
        <v>73.07692307692307</v>
      </c>
      <c r="M42" s="29">
        <f t="shared" si="24"/>
        <v>20</v>
      </c>
      <c r="N42" s="41">
        <f>N41/N40*100</f>
        <v>41.40127388535032</v>
      </c>
    </row>
    <row r="43" spans="1:14" s="3" customFormat="1" ht="12">
      <c r="A43" s="30" t="s">
        <v>21</v>
      </c>
      <c r="B43" s="25">
        <v>15</v>
      </c>
      <c r="C43" s="25">
        <v>6</v>
      </c>
      <c r="D43" s="25">
        <v>9</v>
      </c>
      <c r="E43" s="25">
        <v>25</v>
      </c>
      <c r="F43" s="25">
        <v>21</v>
      </c>
      <c r="G43" s="25">
        <v>18</v>
      </c>
      <c r="H43" s="25">
        <v>15</v>
      </c>
      <c r="I43" s="25">
        <v>9</v>
      </c>
      <c r="J43" s="25">
        <v>26</v>
      </c>
      <c r="K43" s="25">
        <v>7</v>
      </c>
      <c r="L43" s="25">
        <v>7</v>
      </c>
      <c r="M43" s="25">
        <v>4</v>
      </c>
      <c r="N43" s="40">
        <f>SUM(B43:M43)</f>
        <v>162</v>
      </c>
    </row>
    <row r="44" spans="1:14" s="9" customFormat="1" ht="10.5">
      <c r="A44" s="26" t="s">
        <v>20</v>
      </c>
      <c r="B44" s="29">
        <f aca="true" t="shared" si="25" ref="B44:M44">B43/B40*100</f>
        <v>62.5</v>
      </c>
      <c r="C44" s="29">
        <f t="shared" si="25"/>
        <v>50</v>
      </c>
      <c r="D44" s="29">
        <f t="shared" si="25"/>
        <v>56.25</v>
      </c>
      <c r="E44" s="29">
        <f t="shared" si="25"/>
        <v>49.01960784313725</v>
      </c>
      <c r="F44" s="29">
        <f t="shared" si="25"/>
        <v>60</v>
      </c>
      <c r="G44" s="29">
        <f t="shared" si="25"/>
        <v>60</v>
      </c>
      <c r="H44" s="29">
        <f t="shared" si="25"/>
        <v>60</v>
      </c>
      <c r="I44" s="29">
        <f t="shared" si="25"/>
        <v>56.25</v>
      </c>
      <c r="J44" s="29">
        <f t="shared" si="25"/>
        <v>61.904761904761905</v>
      </c>
      <c r="K44" s="29">
        <f t="shared" si="25"/>
        <v>41.17647058823529</v>
      </c>
      <c r="L44" s="29">
        <f t="shared" si="25"/>
        <v>26.923076923076923</v>
      </c>
      <c r="M44" s="29">
        <f t="shared" si="25"/>
        <v>20</v>
      </c>
      <c r="N44" s="41">
        <f>N43/N40*100</f>
        <v>51.59235668789809</v>
      </c>
    </row>
    <row r="45" spans="1:14" s="3" customFormat="1" ht="12">
      <c r="A45" s="30" t="s">
        <v>22</v>
      </c>
      <c r="B45" s="25">
        <v>10</v>
      </c>
      <c r="C45" s="25">
        <v>4</v>
      </c>
      <c r="D45" s="25">
        <v>2</v>
      </c>
      <c r="E45" s="25">
        <v>7</v>
      </c>
      <c r="F45" s="25">
        <v>9</v>
      </c>
      <c r="G45" s="25">
        <v>13</v>
      </c>
      <c r="H45" s="25">
        <v>4</v>
      </c>
      <c r="I45" s="25">
        <v>2</v>
      </c>
      <c r="J45" s="25">
        <v>10</v>
      </c>
      <c r="K45" s="25">
        <v>1</v>
      </c>
      <c r="L45" s="25">
        <v>4</v>
      </c>
      <c r="M45" s="25">
        <v>0</v>
      </c>
      <c r="N45" s="40">
        <f>SUM(B45:M45)</f>
        <v>66</v>
      </c>
    </row>
    <row r="46" spans="1:14" s="9" customFormat="1" ht="10.5">
      <c r="A46" s="26" t="s">
        <v>20</v>
      </c>
      <c r="B46" s="29">
        <f aca="true" t="shared" si="26" ref="B46:M46">B45/B40*100</f>
        <v>41.66666666666667</v>
      </c>
      <c r="C46" s="29">
        <f t="shared" si="26"/>
        <v>33.33333333333333</v>
      </c>
      <c r="D46" s="29">
        <f t="shared" si="26"/>
        <v>12.5</v>
      </c>
      <c r="E46" s="29">
        <f t="shared" si="26"/>
        <v>13.725490196078432</v>
      </c>
      <c r="F46" s="29">
        <f t="shared" si="26"/>
        <v>25.71428571428571</v>
      </c>
      <c r="G46" s="29">
        <f t="shared" si="26"/>
        <v>43.333333333333336</v>
      </c>
      <c r="H46" s="29">
        <f t="shared" si="26"/>
        <v>16</v>
      </c>
      <c r="I46" s="29">
        <f t="shared" si="26"/>
        <v>12.5</v>
      </c>
      <c r="J46" s="29">
        <f t="shared" si="26"/>
        <v>23.809523809523807</v>
      </c>
      <c r="K46" s="29">
        <f t="shared" si="26"/>
        <v>5.88235294117647</v>
      </c>
      <c r="L46" s="29">
        <f t="shared" si="26"/>
        <v>15.384615384615385</v>
      </c>
      <c r="M46" s="29">
        <f t="shared" si="26"/>
        <v>0</v>
      </c>
      <c r="N46" s="41">
        <f>N45/N40*100</f>
        <v>21.019108280254777</v>
      </c>
    </row>
    <row r="47" spans="1:14" s="3" customFormat="1" ht="12">
      <c r="A47" s="30" t="s">
        <v>53</v>
      </c>
      <c r="B47" s="25">
        <v>13</v>
      </c>
      <c r="C47" s="25">
        <v>6</v>
      </c>
      <c r="D47" s="25">
        <v>9</v>
      </c>
      <c r="E47" s="25">
        <v>9</v>
      </c>
      <c r="F47" s="25">
        <v>21</v>
      </c>
      <c r="G47" s="25">
        <v>18</v>
      </c>
      <c r="H47" s="25">
        <v>9</v>
      </c>
      <c r="I47" s="25">
        <v>9</v>
      </c>
      <c r="J47" s="25">
        <v>26</v>
      </c>
      <c r="K47" s="25">
        <v>7</v>
      </c>
      <c r="L47" s="25">
        <v>6</v>
      </c>
      <c r="M47" s="25">
        <v>4</v>
      </c>
      <c r="N47" s="40">
        <f>SUM(B47:M47)</f>
        <v>137</v>
      </c>
    </row>
    <row r="48" spans="1:14" s="9" customFormat="1" ht="10.5">
      <c r="A48" s="26" t="s">
        <v>20</v>
      </c>
      <c r="B48" s="29">
        <f aca="true" t="shared" si="27" ref="B48:M48">B47/B40*100</f>
        <v>54.166666666666664</v>
      </c>
      <c r="C48" s="29">
        <f t="shared" si="27"/>
        <v>50</v>
      </c>
      <c r="D48" s="29">
        <f t="shared" si="27"/>
        <v>56.25</v>
      </c>
      <c r="E48" s="29">
        <f t="shared" si="27"/>
        <v>17.647058823529413</v>
      </c>
      <c r="F48" s="29">
        <f t="shared" si="27"/>
        <v>60</v>
      </c>
      <c r="G48" s="29">
        <f t="shared" si="27"/>
        <v>60</v>
      </c>
      <c r="H48" s="29">
        <f t="shared" si="27"/>
        <v>36</v>
      </c>
      <c r="I48" s="29">
        <f t="shared" si="27"/>
        <v>56.25</v>
      </c>
      <c r="J48" s="29">
        <f t="shared" si="27"/>
        <v>61.904761904761905</v>
      </c>
      <c r="K48" s="29">
        <f t="shared" si="27"/>
        <v>41.17647058823529</v>
      </c>
      <c r="L48" s="29">
        <f t="shared" si="27"/>
        <v>23.076923076923077</v>
      </c>
      <c r="M48" s="29">
        <f t="shared" si="27"/>
        <v>20</v>
      </c>
      <c r="N48" s="41">
        <f>N47/N40*100</f>
        <v>43.63057324840764</v>
      </c>
    </row>
    <row r="49" spans="1:14" s="3" customFormat="1" ht="12">
      <c r="A49" s="30" t="s">
        <v>54</v>
      </c>
      <c r="B49" s="25">
        <f aca="true" t="shared" si="28" ref="B49:G49">B43-B47</f>
        <v>2</v>
      </c>
      <c r="C49" s="25">
        <f t="shared" si="28"/>
        <v>0</v>
      </c>
      <c r="D49" s="25">
        <f t="shared" si="28"/>
        <v>0</v>
      </c>
      <c r="E49" s="25">
        <f t="shared" si="28"/>
        <v>16</v>
      </c>
      <c r="F49" s="25">
        <f t="shared" si="28"/>
        <v>0</v>
      </c>
      <c r="G49" s="25">
        <f t="shared" si="28"/>
        <v>0</v>
      </c>
      <c r="H49" s="25">
        <f aca="true" t="shared" si="29" ref="H49:M49">H43-H47</f>
        <v>6</v>
      </c>
      <c r="I49" s="25">
        <f t="shared" si="29"/>
        <v>0</v>
      </c>
      <c r="J49" s="25">
        <f t="shared" si="29"/>
        <v>0</v>
      </c>
      <c r="K49" s="25">
        <f t="shared" si="29"/>
        <v>0</v>
      </c>
      <c r="L49" s="25">
        <f t="shared" si="29"/>
        <v>1</v>
      </c>
      <c r="M49" s="25">
        <f t="shared" si="29"/>
        <v>0</v>
      </c>
      <c r="N49" s="40">
        <f>SUM(B49:M49)</f>
        <v>25</v>
      </c>
    </row>
    <row r="50" spans="1:14" s="2" customFormat="1" ht="10.5" customHeight="1" thickBot="1">
      <c r="A50" s="31" t="s">
        <v>20</v>
      </c>
      <c r="B50" s="43">
        <f aca="true" t="shared" si="30" ref="B50:M50">B49/B40*100</f>
        <v>8.333333333333332</v>
      </c>
      <c r="C50" s="43">
        <f t="shared" si="30"/>
        <v>0</v>
      </c>
      <c r="D50" s="43">
        <f t="shared" si="30"/>
        <v>0</v>
      </c>
      <c r="E50" s="43">
        <f t="shared" si="30"/>
        <v>31.372549019607842</v>
      </c>
      <c r="F50" s="43">
        <f t="shared" si="30"/>
        <v>0</v>
      </c>
      <c r="G50" s="43">
        <f t="shared" si="30"/>
        <v>0</v>
      </c>
      <c r="H50" s="43">
        <f t="shared" si="30"/>
        <v>24</v>
      </c>
      <c r="I50" s="43">
        <f t="shared" si="30"/>
        <v>0</v>
      </c>
      <c r="J50" s="43">
        <f t="shared" si="30"/>
        <v>0</v>
      </c>
      <c r="K50" s="43">
        <f t="shared" si="30"/>
        <v>0</v>
      </c>
      <c r="L50" s="43">
        <f t="shared" si="30"/>
        <v>3.8461538461538463</v>
      </c>
      <c r="M50" s="43">
        <f t="shared" si="30"/>
        <v>0</v>
      </c>
      <c r="N50" s="44">
        <f>N49/N40*100</f>
        <v>7.961783439490445</v>
      </c>
    </row>
    <row r="51" spans="1:14" s="3" customFormat="1" ht="12">
      <c r="A51" s="30" t="s">
        <v>55</v>
      </c>
      <c r="B51" s="25">
        <v>0</v>
      </c>
      <c r="C51" s="25">
        <v>0</v>
      </c>
      <c r="D51" s="25">
        <v>0</v>
      </c>
      <c r="E51" s="25">
        <v>4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40">
        <f>SUM(B51:M51)</f>
        <v>4</v>
      </c>
    </row>
    <row r="52" spans="1:14" s="9" customFormat="1" ht="9.75" customHeight="1">
      <c r="A52" s="26" t="s">
        <v>20</v>
      </c>
      <c r="B52" s="29">
        <f aca="true" t="shared" si="31" ref="B52:M52">B51/B40*100</f>
        <v>0</v>
      </c>
      <c r="C52" s="29">
        <f t="shared" si="31"/>
        <v>0</v>
      </c>
      <c r="D52" s="29">
        <f t="shared" si="31"/>
        <v>0</v>
      </c>
      <c r="E52" s="29">
        <f t="shared" si="31"/>
        <v>7.8431372549019605</v>
      </c>
      <c r="F52" s="29">
        <f t="shared" si="31"/>
        <v>0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0</v>
      </c>
      <c r="K52" s="29">
        <f t="shared" si="31"/>
        <v>0</v>
      </c>
      <c r="L52" s="29">
        <f t="shared" si="31"/>
        <v>0</v>
      </c>
      <c r="M52" s="29">
        <f t="shared" si="31"/>
        <v>0</v>
      </c>
      <c r="N52" s="41">
        <f>N51/N40*100</f>
        <v>1.2738853503184715</v>
      </c>
    </row>
    <row r="53" spans="1:14" s="3" customFormat="1" ht="12">
      <c r="A53" s="30" t="s">
        <v>56</v>
      </c>
      <c r="B53" s="25">
        <v>1</v>
      </c>
      <c r="C53" s="25">
        <v>0</v>
      </c>
      <c r="D53" s="25">
        <v>0</v>
      </c>
      <c r="E53" s="25">
        <v>12</v>
      </c>
      <c r="F53" s="25">
        <v>0</v>
      </c>
      <c r="G53" s="25">
        <v>0</v>
      </c>
      <c r="H53" s="25">
        <v>6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40">
        <f>SUM(B53:M53)</f>
        <v>19</v>
      </c>
    </row>
    <row r="54" spans="1:14" s="9" customFormat="1" ht="9.75" customHeight="1">
      <c r="A54" s="26" t="s">
        <v>20</v>
      </c>
      <c r="B54" s="29">
        <f aca="true" t="shared" si="32" ref="B54:M54">B53/B40*100</f>
        <v>4.166666666666666</v>
      </c>
      <c r="C54" s="29">
        <f t="shared" si="32"/>
        <v>0</v>
      </c>
      <c r="D54" s="29">
        <f t="shared" si="32"/>
        <v>0</v>
      </c>
      <c r="E54" s="29">
        <f t="shared" si="32"/>
        <v>23.52941176470588</v>
      </c>
      <c r="F54" s="29">
        <f t="shared" si="32"/>
        <v>0</v>
      </c>
      <c r="G54" s="29">
        <f t="shared" si="32"/>
        <v>0</v>
      </c>
      <c r="H54" s="29">
        <f t="shared" si="32"/>
        <v>24</v>
      </c>
      <c r="I54" s="29">
        <f t="shared" si="32"/>
        <v>0</v>
      </c>
      <c r="J54" s="29">
        <f t="shared" si="32"/>
        <v>0</v>
      </c>
      <c r="K54" s="29">
        <f t="shared" si="32"/>
        <v>0</v>
      </c>
      <c r="L54" s="29">
        <f t="shared" si="32"/>
        <v>0</v>
      </c>
      <c r="M54" s="29">
        <f t="shared" si="32"/>
        <v>0</v>
      </c>
      <c r="N54" s="41">
        <f>N53/N40*100</f>
        <v>6.050955414012739</v>
      </c>
    </row>
    <row r="55" spans="1:14" s="3" customFormat="1" ht="12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.75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1</v>
      </c>
    </row>
    <row r="58" spans="1:14" s="9" customFormat="1" ht="9.75" customHeight="1">
      <c r="A58" s="26" t="s">
        <v>20</v>
      </c>
      <c r="B58" s="29">
        <f aca="true" t="shared" si="34" ref="B58:M58">B57/B40*100</f>
        <v>4.166666666666666</v>
      </c>
      <c r="C58" s="29">
        <f t="shared" si="34"/>
        <v>0</v>
      </c>
      <c r="D58" s="29">
        <f t="shared" si="34"/>
        <v>0</v>
      </c>
      <c r="E58" s="29">
        <f t="shared" si="34"/>
        <v>0</v>
      </c>
      <c r="F58" s="29">
        <f t="shared" si="34"/>
        <v>0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0.3184713375796179</v>
      </c>
    </row>
    <row r="59" spans="1:14" s="2" customFormat="1" ht="33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</v>
      </c>
      <c r="M59" s="25">
        <v>0</v>
      </c>
      <c r="N59" s="40">
        <f>SUM(B59:M59)</f>
        <v>1</v>
      </c>
    </row>
    <row r="60" spans="1:14" s="9" customFormat="1" ht="9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3.8461538461538463</v>
      </c>
      <c r="M60" s="29">
        <f t="shared" si="35"/>
        <v>0</v>
      </c>
      <c r="N60" s="41">
        <f>N59/N40*100</f>
        <v>0.3184713375796179</v>
      </c>
    </row>
    <row r="61" spans="1:14" s="9" customFormat="1" ht="9.7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0</v>
      </c>
    </row>
    <row r="62" spans="1:14" s="9" customFormat="1" ht="9.75" customHeight="1">
      <c r="A62" s="26" t="s">
        <v>20</v>
      </c>
      <c r="B62" s="29">
        <f aca="true" t="shared" si="36" ref="B62:N62">B61/B40*100</f>
        <v>0</v>
      </c>
      <c r="C62" s="29">
        <f t="shared" si="36"/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41">
        <f t="shared" si="36"/>
        <v>0</v>
      </c>
    </row>
    <row r="63" spans="1:14" s="9" customFormat="1" ht="9.7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9.75" customHeight="1">
      <c r="A64" s="26" t="s">
        <v>20</v>
      </c>
      <c r="B64" s="29">
        <f aca="true" t="shared" si="37" ref="B64:L64">B63/B40*100</f>
        <v>0</v>
      </c>
      <c r="C64" s="29">
        <f t="shared" si="37"/>
        <v>0</v>
      </c>
      <c r="D64" s="29">
        <f t="shared" si="37"/>
        <v>0</v>
      </c>
      <c r="E64" s="29">
        <f t="shared" si="37"/>
        <v>0</v>
      </c>
      <c r="F64" s="29">
        <f t="shared" si="37"/>
        <v>0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>M63/M42*100</f>
        <v>0</v>
      </c>
      <c r="N64" s="41">
        <f>N63/N40*100</f>
        <v>0</v>
      </c>
    </row>
    <row r="65" spans="1:14" s="9" customFormat="1" ht="9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9.75" customHeight="1" thickBot="1">
      <c r="A66" s="31" t="s">
        <v>20</v>
      </c>
      <c r="B66" s="34">
        <f aca="true" t="shared" si="38" ref="B66:I66">B65/B40*100</f>
        <v>0</v>
      </c>
      <c r="C66" s="34">
        <f t="shared" si="38"/>
        <v>0</v>
      </c>
      <c r="D66" s="34">
        <f t="shared" si="38"/>
        <v>0</v>
      </c>
      <c r="E66" s="34">
        <f t="shared" si="38"/>
        <v>0</v>
      </c>
      <c r="F66" s="34">
        <f t="shared" si="38"/>
        <v>0</v>
      </c>
      <c r="G66" s="34">
        <f t="shared" si="38"/>
        <v>0</v>
      </c>
      <c r="H66" s="34">
        <f t="shared" si="38"/>
        <v>0</v>
      </c>
      <c r="I66" s="34">
        <f t="shared" si="38"/>
        <v>0</v>
      </c>
      <c r="J66" s="34">
        <f>J65/J40*100</f>
        <v>0</v>
      </c>
      <c r="K66" s="34">
        <f>K65/K40*100</f>
        <v>0</v>
      </c>
      <c r="L66" s="34">
        <f>L65/L40*100</f>
        <v>0</v>
      </c>
      <c r="M66" s="34">
        <f>M65/M40*100</f>
        <v>0</v>
      </c>
      <c r="N66" s="42">
        <f>N65/N40*100</f>
        <v>0</v>
      </c>
    </row>
    <row r="67" spans="1:14" s="3" customFormat="1" ht="12">
      <c r="A67" s="30" t="s">
        <v>66</v>
      </c>
      <c r="B67" s="25">
        <v>0</v>
      </c>
      <c r="C67" s="25">
        <v>0</v>
      </c>
      <c r="D67" s="25">
        <v>1</v>
      </c>
      <c r="E67" s="25">
        <v>0</v>
      </c>
      <c r="F67" s="25">
        <v>0</v>
      </c>
      <c r="G67" s="25">
        <v>0</v>
      </c>
      <c r="H67" s="25">
        <v>2</v>
      </c>
      <c r="I67" s="25">
        <v>0</v>
      </c>
      <c r="J67" s="25">
        <v>2</v>
      </c>
      <c r="K67" s="25">
        <v>1</v>
      </c>
      <c r="L67" s="25">
        <v>9</v>
      </c>
      <c r="M67" s="25">
        <v>5</v>
      </c>
      <c r="N67" s="40">
        <f>SUM(B67:M67)</f>
        <v>20</v>
      </c>
    </row>
    <row r="68" spans="1:14" s="9" customFormat="1" ht="10.5">
      <c r="A68" s="26" t="s">
        <v>20</v>
      </c>
      <c r="B68" s="29">
        <f aca="true" t="shared" si="39" ref="B68:M68">B67/B40*100</f>
        <v>0</v>
      </c>
      <c r="C68" s="29">
        <f t="shared" si="39"/>
        <v>0</v>
      </c>
      <c r="D68" s="29">
        <f t="shared" si="39"/>
        <v>6.25</v>
      </c>
      <c r="E68" s="29">
        <f t="shared" si="39"/>
        <v>0</v>
      </c>
      <c r="F68" s="29">
        <f t="shared" si="39"/>
        <v>0</v>
      </c>
      <c r="G68" s="29">
        <f t="shared" si="39"/>
        <v>0</v>
      </c>
      <c r="H68" s="29">
        <f t="shared" si="39"/>
        <v>8</v>
      </c>
      <c r="I68" s="29">
        <f t="shared" si="39"/>
        <v>0</v>
      </c>
      <c r="J68" s="29">
        <f t="shared" si="39"/>
        <v>4.761904761904762</v>
      </c>
      <c r="K68" s="29">
        <f t="shared" si="39"/>
        <v>5.88235294117647</v>
      </c>
      <c r="L68" s="29">
        <f t="shared" si="39"/>
        <v>34.61538461538461</v>
      </c>
      <c r="M68" s="29">
        <f t="shared" si="39"/>
        <v>25</v>
      </c>
      <c r="N68" s="41">
        <f>N67/N40*100</f>
        <v>6.369426751592357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40">
        <f>SUM(B69:M69)</f>
        <v>0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41">
        <f t="shared" si="40"/>
        <v>0</v>
      </c>
    </row>
    <row r="71" spans="1:14" s="3" customFormat="1" ht="12">
      <c r="A71" s="30" t="s">
        <v>67</v>
      </c>
      <c r="B71" s="25">
        <v>0</v>
      </c>
      <c r="C71" s="25">
        <v>0</v>
      </c>
      <c r="D71" s="25">
        <v>1</v>
      </c>
      <c r="E71" s="25">
        <v>2</v>
      </c>
      <c r="F71" s="25">
        <v>1</v>
      </c>
      <c r="G71" s="25">
        <v>3</v>
      </c>
      <c r="H71" s="25">
        <v>0</v>
      </c>
      <c r="I71" s="25">
        <v>0</v>
      </c>
      <c r="J71" s="25">
        <v>1</v>
      </c>
      <c r="K71" s="25">
        <v>2</v>
      </c>
      <c r="L71" s="25">
        <v>1</v>
      </c>
      <c r="M71" s="25">
        <v>0</v>
      </c>
      <c r="N71" s="40">
        <f>SUM(B71:M71)</f>
        <v>11</v>
      </c>
    </row>
    <row r="72" spans="1:14" s="9" customFormat="1" ht="10.5">
      <c r="A72" s="26" t="s">
        <v>20</v>
      </c>
      <c r="B72" s="29">
        <f aca="true" t="shared" si="41" ref="B72:M72">B71/B40*100</f>
        <v>0</v>
      </c>
      <c r="C72" s="29">
        <f t="shared" si="41"/>
        <v>0</v>
      </c>
      <c r="D72" s="29">
        <f t="shared" si="41"/>
        <v>6.25</v>
      </c>
      <c r="E72" s="29">
        <f t="shared" si="41"/>
        <v>3.9215686274509802</v>
      </c>
      <c r="F72" s="29">
        <f t="shared" si="41"/>
        <v>2.857142857142857</v>
      </c>
      <c r="G72" s="29">
        <f t="shared" si="41"/>
        <v>10</v>
      </c>
      <c r="H72" s="29">
        <f t="shared" si="41"/>
        <v>0</v>
      </c>
      <c r="I72" s="29">
        <f t="shared" si="41"/>
        <v>0</v>
      </c>
      <c r="J72" s="29">
        <f t="shared" si="41"/>
        <v>2.380952380952381</v>
      </c>
      <c r="K72" s="29">
        <f t="shared" si="41"/>
        <v>11.76470588235294</v>
      </c>
      <c r="L72" s="29">
        <f t="shared" si="41"/>
        <v>3.8461538461538463</v>
      </c>
      <c r="M72" s="29">
        <f t="shared" si="41"/>
        <v>0</v>
      </c>
      <c r="N72" s="41">
        <f>N71/N40*100</f>
        <v>3.5031847133757963</v>
      </c>
    </row>
    <row r="73" spans="1:14" s="3" customFormat="1" ht="10.5" customHeight="1">
      <c r="A73" s="30" t="s">
        <v>23</v>
      </c>
      <c r="B73" s="25">
        <v>6</v>
      </c>
      <c r="C73" s="25">
        <v>3</v>
      </c>
      <c r="D73" s="25">
        <v>1</v>
      </c>
      <c r="E73" s="25">
        <v>8</v>
      </c>
      <c r="F73" s="25">
        <v>12</v>
      </c>
      <c r="G73" s="25">
        <v>5</v>
      </c>
      <c r="H73" s="25">
        <v>4</v>
      </c>
      <c r="I73" s="25">
        <v>4</v>
      </c>
      <c r="J73" s="25">
        <v>8</v>
      </c>
      <c r="K73" s="25">
        <v>6</v>
      </c>
      <c r="L73" s="25">
        <v>6</v>
      </c>
      <c r="M73" s="25">
        <v>10</v>
      </c>
      <c r="N73" s="40">
        <f>SUM(B73:M73)</f>
        <v>73</v>
      </c>
    </row>
    <row r="74" spans="1:14" s="9" customFormat="1" ht="10.5">
      <c r="A74" s="26" t="s">
        <v>20</v>
      </c>
      <c r="B74" s="29">
        <f aca="true" t="shared" si="42" ref="B74:M74">B73/B40*100</f>
        <v>25</v>
      </c>
      <c r="C74" s="29">
        <f t="shared" si="42"/>
        <v>25</v>
      </c>
      <c r="D74" s="29">
        <f t="shared" si="42"/>
        <v>6.25</v>
      </c>
      <c r="E74" s="29">
        <f t="shared" si="42"/>
        <v>15.686274509803921</v>
      </c>
      <c r="F74" s="29">
        <f t="shared" si="42"/>
        <v>34.285714285714285</v>
      </c>
      <c r="G74" s="29">
        <f t="shared" si="42"/>
        <v>16.666666666666664</v>
      </c>
      <c r="H74" s="29">
        <f t="shared" si="42"/>
        <v>16</v>
      </c>
      <c r="I74" s="29">
        <f t="shared" si="42"/>
        <v>25</v>
      </c>
      <c r="J74" s="29">
        <f t="shared" si="42"/>
        <v>19.047619047619047</v>
      </c>
      <c r="K74" s="29">
        <f t="shared" si="42"/>
        <v>35.294117647058826</v>
      </c>
      <c r="L74" s="29">
        <f t="shared" si="42"/>
        <v>23.076923076923077</v>
      </c>
      <c r="M74" s="29">
        <f t="shared" si="42"/>
        <v>50</v>
      </c>
      <c r="N74" s="41">
        <f>N73/N40*100</f>
        <v>23.248407643312103</v>
      </c>
    </row>
    <row r="75" spans="1:14" s="3" customFormat="1" ht="9.75" customHeight="1">
      <c r="A75" s="30" t="s">
        <v>59</v>
      </c>
      <c r="B75" s="25">
        <v>0</v>
      </c>
      <c r="C75" s="25">
        <v>3</v>
      </c>
      <c r="D75" s="25">
        <v>4</v>
      </c>
      <c r="E75" s="25">
        <v>4</v>
      </c>
      <c r="F75" s="25">
        <v>1</v>
      </c>
      <c r="G75" s="25">
        <v>4</v>
      </c>
      <c r="H75" s="25">
        <v>3</v>
      </c>
      <c r="I75" s="25">
        <v>1</v>
      </c>
      <c r="J75" s="25">
        <v>3</v>
      </c>
      <c r="K75" s="25">
        <v>0</v>
      </c>
      <c r="L75" s="25">
        <v>2</v>
      </c>
      <c r="M75" s="25">
        <v>1</v>
      </c>
      <c r="N75" s="40">
        <f>SUM(B75:M75)</f>
        <v>26</v>
      </c>
    </row>
    <row r="76" spans="1:14" s="9" customFormat="1" ht="10.5">
      <c r="A76" s="26" t="s">
        <v>20</v>
      </c>
      <c r="B76" s="29">
        <f aca="true" t="shared" si="43" ref="B76:M76">B75/B40*100</f>
        <v>0</v>
      </c>
      <c r="C76" s="29">
        <f t="shared" si="43"/>
        <v>25</v>
      </c>
      <c r="D76" s="29">
        <f t="shared" si="43"/>
        <v>25</v>
      </c>
      <c r="E76" s="29">
        <f t="shared" si="43"/>
        <v>7.8431372549019605</v>
      </c>
      <c r="F76" s="29">
        <f t="shared" si="43"/>
        <v>2.857142857142857</v>
      </c>
      <c r="G76" s="29">
        <f t="shared" si="43"/>
        <v>13.333333333333334</v>
      </c>
      <c r="H76" s="29">
        <f t="shared" si="43"/>
        <v>12</v>
      </c>
      <c r="I76" s="29">
        <f t="shared" si="43"/>
        <v>6.25</v>
      </c>
      <c r="J76" s="29">
        <f t="shared" si="43"/>
        <v>7.142857142857142</v>
      </c>
      <c r="K76" s="29">
        <f t="shared" si="43"/>
        <v>0</v>
      </c>
      <c r="L76" s="29">
        <f t="shared" si="43"/>
        <v>7.6923076923076925</v>
      </c>
      <c r="M76" s="29">
        <f t="shared" si="43"/>
        <v>5</v>
      </c>
      <c r="N76" s="41">
        <f>N75/N40*100</f>
        <v>8.280254777070063</v>
      </c>
    </row>
    <row r="77" spans="1:14" s="3" customFormat="1" ht="9.75" customHeight="1">
      <c r="A77" s="30" t="s">
        <v>30</v>
      </c>
      <c r="B77" s="25">
        <f aca="true" t="shared" si="44" ref="B77:G77">B40-B43-B67-B71-B73-B75</f>
        <v>3</v>
      </c>
      <c r="C77" s="25">
        <f t="shared" si="44"/>
        <v>0</v>
      </c>
      <c r="D77" s="25">
        <f t="shared" si="44"/>
        <v>0</v>
      </c>
      <c r="E77" s="25">
        <f t="shared" si="44"/>
        <v>12</v>
      </c>
      <c r="F77" s="25">
        <f t="shared" si="44"/>
        <v>0</v>
      </c>
      <c r="G77" s="25">
        <f t="shared" si="44"/>
        <v>0</v>
      </c>
      <c r="H77" s="25">
        <f>H40-H43-H67-H71-H73-H75</f>
        <v>1</v>
      </c>
      <c r="I77" s="25">
        <f>I40-I43-I67-I71-I73-I75</f>
        <v>2</v>
      </c>
      <c r="J77" s="25">
        <f>J40-J43-J67-J71-J73-J75</f>
        <v>2</v>
      </c>
      <c r="K77" s="25">
        <f>K40-K43-K67-K69-K71-K73-K75</f>
        <v>1</v>
      </c>
      <c r="L77" s="25">
        <f>L40-L43-L67-L69-L71-L73-L75</f>
        <v>1</v>
      </c>
      <c r="M77" s="25">
        <f>M40-M43-M67-M69-M71-M73-M75</f>
        <v>0</v>
      </c>
      <c r="N77" s="40">
        <f>SUM(B77:M77)</f>
        <v>22</v>
      </c>
    </row>
    <row r="78" spans="1:14" s="2" customFormat="1" ht="10.5" customHeight="1" thickBot="1">
      <c r="A78" s="31" t="s">
        <v>20</v>
      </c>
      <c r="B78" s="43">
        <f aca="true" t="shared" si="45" ref="B78:M78">B77/B40*100</f>
        <v>12.5</v>
      </c>
      <c r="C78" s="43">
        <f t="shared" si="45"/>
        <v>0</v>
      </c>
      <c r="D78" s="43">
        <f t="shared" si="45"/>
        <v>0</v>
      </c>
      <c r="E78" s="43">
        <f t="shared" si="45"/>
        <v>23.52941176470588</v>
      </c>
      <c r="F78" s="43">
        <f t="shared" si="45"/>
        <v>0</v>
      </c>
      <c r="G78" s="43">
        <f t="shared" si="45"/>
        <v>0</v>
      </c>
      <c r="H78" s="43">
        <f t="shared" si="45"/>
        <v>4</v>
      </c>
      <c r="I78" s="43">
        <f t="shared" si="45"/>
        <v>12.5</v>
      </c>
      <c r="J78" s="43">
        <f t="shared" si="45"/>
        <v>4.761904761904762</v>
      </c>
      <c r="K78" s="43">
        <f t="shared" si="45"/>
        <v>5.88235294117647</v>
      </c>
      <c r="L78" s="43">
        <f t="shared" si="45"/>
        <v>3.8461538461538463</v>
      </c>
      <c r="M78" s="43">
        <f t="shared" si="45"/>
        <v>0</v>
      </c>
      <c r="N78" s="44">
        <f>N77/N40*100</f>
        <v>7.006369426751593</v>
      </c>
    </row>
  </sheetData>
  <printOptions/>
  <pageMargins left="0.75" right="0.14" top="0.15" bottom="0.1" header="0.06" footer="0.0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A1:O78"/>
  <sheetViews>
    <sheetView showGridLines="0" workbookViewId="0" topLeftCell="A1">
      <selection activeCell="M19" sqref="M19"/>
    </sheetView>
  </sheetViews>
  <sheetFormatPr defaultColWidth="9.00390625" defaultRowHeight="12.75"/>
  <cols>
    <col min="1" max="1" width="18.625" style="70" customWidth="1"/>
    <col min="2" max="14" width="5.00390625" style="70" customWidth="1"/>
    <col min="15" max="15" width="13.875" style="103" customWidth="1"/>
    <col min="16" max="16384" width="8.00390625" style="103" customWidth="1"/>
  </cols>
  <sheetData>
    <row r="1" spans="1:14" s="63" customFormat="1" ht="10.5" customHeight="1" thickBot="1">
      <c r="A1" s="104" t="s">
        <v>122</v>
      </c>
      <c r="B1" s="104"/>
      <c r="C1" s="104"/>
      <c r="D1" s="104"/>
      <c r="E1" s="104"/>
      <c r="F1" s="104"/>
      <c r="G1" s="104"/>
      <c r="H1" s="104"/>
      <c r="I1" s="104"/>
      <c r="J1" s="104"/>
      <c r="K1" s="62"/>
      <c r="L1" s="62"/>
      <c r="M1" s="62"/>
      <c r="N1" s="62"/>
    </row>
    <row r="2" spans="1:15" s="70" customFormat="1" ht="12" customHeight="1" thickBot="1">
      <c r="A2" s="64" t="s">
        <v>1</v>
      </c>
      <c r="B2" s="68" t="s">
        <v>113</v>
      </c>
      <c r="C2" s="66" t="s">
        <v>72</v>
      </c>
      <c r="D2" s="67" t="s">
        <v>73</v>
      </c>
      <c r="E2" s="67" t="s">
        <v>74</v>
      </c>
      <c r="F2" s="67" t="s">
        <v>75</v>
      </c>
      <c r="G2" s="67" t="s">
        <v>76</v>
      </c>
      <c r="H2" s="67" t="s">
        <v>77</v>
      </c>
      <c r="I2" s="67" t="s">
        <v>78</v>
      </c>
      <c r="J2" s="67" t="s">
        <v>79</v>
      </c>
      <c r="K2" s="67" t="s">
        <v>80</v>
      </c>
      <c r="L2" s="67" t="s">
        <v>81</v>
      </c>
      <c r="M2" s="67" t="s">
        <v>82</v>
      </c>
      <c r="N2" s="68" t="s">
        <v>83</v>
      </c>
      <c r="O2" s="69"/>
    </row>
    <row r="3" spans="1:15" s="70" customFormat="1" ht="12" customHeight="1" thickBot="1">
      <c r="A3" s="64" t="s">
        <v>2</v>
      </c>
      <c r="B3" s="105">
        <v>5616</v>
      </c>
      <c r="C3" s="106">
        <v>5965</v>
      </c>
      <c r="D3" s="107">
        <v>6026</v>
      </c>
      <c r="E3" s="107">
        <v>6048</v>
      </c>
      <c r="F3" s="107">
        <v>5669</v>
      </c>
      <c r="G3" s="107">
        <v>5425</v>
      </c>
      <c r="H3" s="107">
        <v>5189</v>
      </c>
      <c r="I3" s="107">
        <v>5089</v>
      </c>
      <c r="J3" s="107">
        <v>5081</v>
      </c>
      <c r="K3" s="107">
        <v>5009</v>
      </c>
      <c r="L3" s="107">
        <v>5081</v>
      </c>
      <c r="M3" s="107">
        <v>5014</v>
      </c>
      <c r="N3" s="107">
        <v>5280</v>
      </c>
      <c r="O3" s="190" t="b">
        <f>M3=Ogółem!M3</f>
        <v>1</v>
      </c>
    </row>
    <row r="4" spans="1:15" s="70" customFormat="1" ht="12" customHeight="1">
      <c r="A4" s="76" t="s">
        <v>19</v>
      </c>
      <c r="B4" s="77">
        <v>3022</v>
      </c>
      <c r="C4" s="78">
        <v>3124</v>
      </c>
      <c r="D4" s="79">
        <v>3129</v>
      </c>
      <c r="E4" s="79">
        <v>3148</v>
      </c>
      <c r="F4" s="79">
        <v>3064</v>
      </c>
      <c r="G4" s="79">
        <v>2980</v>
      </c>
      <c r="H4" s="79">
        <v>2981</v>
      </c>
      <c r="I4" s="79">
        <v>2979</v>
      </c>
      <c r="J4" s="79">
        <v>3024</v>
      </c>
      <c r="K4" s="79">
        <v>2994</v>
      </c>
      <c r="L4" s="79">
        <v>2997</v>
      </c>
      <c r="M4" s="79">
        <v>2911</v>
      </c>
      <c r="N4" s="79">
        <v>2984</v>
      </c>
      <c r="O4" s="190" t="b">
        <f>M4&lt;Ogółem!M2</f>
        <v>1</v>
      </c>
    </row>
    <row r="5" spans="1:15" s="85" customFormat="1" ht="9.75" customHeight="1">
      <c r="A5" s="80" t="s">
        <v>4</v>
      </c>
      <c r="B5" s="81">
        <f aca="true" t="shared" si="0" ref="B5:N5">B4/B3*100</f>
        <v>53.81054131054132</v>
      </c>
      <c r="C5" s="82">
        <f t="shared" si="0"/>
        <v>52.372170997485334</v>
      </c>
      <c r="D5" s="83">
        <f t="shared" si="0"/>
        <v>51.924991702621966</v>
      </c>
      <c r="E5" s="83">
        <f t="shared" si="0"/>
        <v>52.050264550264544</v>
      </c>
      <c r="F5" s="83">
        <f t="shared" si="0"/>
        <v>54.04833303933675</v>
      </c>
      <c r="G5" s="83">
        <f t="shared" si="0"/>
        <v>54.93087557603686</v>
      </c>
      <c r="H5" s="83">
        <f t="shared" si="0"/>
        <v>57.44844864135672</v>
      </c>
      <c r="I5" s="83">
        <f t="shared" si="0"/>
        <v>58.53802318726665</v>
      </c>
      <c r="J5" s="83">
        <f t="shared" si="0"/>
        <v>59.5158433379256</v>
      </c>
      <c r="K5" s="83">
        <f t="shared" si="0"/>
        <v>59.77240966260731</v>
      </c>
      <c r="L5" s="83">
        <f t="shared" si="0"/>
        <v>58.98445187955127</v>
      </c>
      <c r="M5" s="83">
        <f t="shared" si="0"/>
        <v>58.0574391703231</v>
      </c>
      <c r="N5" s="83">
        <f t="shared" si="0"/>
        <v>56.515151515151516</v>
      </c>
      <c r="O5" s="84"/>
    </row>
    <row r="6" spans="1:15" s="70" customFormat="1" ht="11.25" customHeight="1">
      <c r="A6" s="76" t="s">
        <v>114</v>
      </c>
      <c r="B6" s="77">
        <v>1919</v>
      </c>
      <c r="C6" s="78">
        <v>1987</v>
      </c>
      <c r="D6" s="79">
        <v>1994</v>
      </c>
      <c r="E6" s="79">
        <v>1990</v>
      </c>
      <c r="F6" s="79">
        <v>1924</v>
      </c>
      <c r="G6" s="79">
        <v>1873</v>
      </c>
      <c r="H6" s="79">
        <v>1871</v>
      </c>
      <c r="I6" s="79">
        <v>1868</v>
      </c>
      <c r="J6" s="79">
        <v>1896</v>
      </c>
      <c r="K6" s="79">
        <v>1886</v>
      </c>
      <c r="L6" s="79">
        <v>1888</v>
      </c>
      <c r="M6" s="79">
        <v>1846</v>
      </c>
      <c r="N6" s="79">
        <v>1891</v>
      </c>
      <c r="O6" s="190" t="b">
        <f>M6&lt;Ogółem!M4</f>
        <v>1</v>
      </c>
    </row>
    <row r="7" spans="1:15" s="85" customFormat="1" ht="9.75" customHeight="1">
      <c r="A7" s="80" t="s">
        <v>4</v>
      </c>
      <c r="B7" s="81">
        <f aca="true" t="shared" si="1" ref="B7:N7">B6/B3*100</f>
        <v>34.170227920227916</v>
      </c>
      <c r="C7" s="82">
        <f t="shared" si="1"/>
        <v>33.310980720871754</v>
      </c>
      <c r="D7" s="83">
        <f t="shared" si="1"/>
        <v>33.08994357782941</v>
      </c>
      <c r="E7" s="83">
        <f t="shared" si="1"/>
        <v>32.90343915343915</v>
      </c>
      <c r="F7" s="83">
        <f t="shared" si="1"/>
        <v>33.938966307990825</v>
      </c>
      <c r="G7" s="83">
        <f t="shared" si="1"/>
        <v>34.525345622119815</v>
      </c>
      <c r="H7" s="83">
        <f t="shared" si="1"/>
        <v>36.05704374638658</v>
      </c>
      <c r="I7" s="83">
        <f t="shared" si="1"/>
        <v>36.70662212615446</v>
      </c>
      <c r="J7" s="83">
        <f t="shared" si="1"/>
        <v>37.315489076953355</v>
      </c>
      <c r="K7" s="83">
        <f t="shared" si="1"/>
        <v>37.65222599321222</v>
      </c>
      <c r="L7" s="83">
        <f t="shared" si="1"/>
        <v>37.15803975595355</v>
      </c>
      <c r="M7" s="83">
        <f t="shared" si="1"/>
        <v>36.816912644595135</v>
      </c>
      <c r="N7" s="83">
        <f t="shared" si="1"/>
        <v>35.81439393939394</v>
      </c>
      <c r="O7" s="84"/>
    </row>
    <row r="8" spans="1:15" s="70" customFormat="1" ht="11.25" customHeight="1">
      <c r="A8" s="76" t="s">
        <v>115</v>
      </c>
      <c r="B8" s="77">
        <v>173</v>
      </c>
      <c r="C8" s="78">
        <v>183</v>
      </c>
      <c r="D8" s="79">
        <v>194</v>
      </c>
      <c r="E8" s="79">
        <v>200</v>
      </c>
      <c r="F8" s="79">
        <v>200</v>
      </c>
      <c r="G8" s="79">
        <v>196</v>
      </c>
      <c r="H8" s="79">
        <v>191</v>
      </c>
      <c r="I8" s="79">
        <v>192</v>
      </c>
      <c r="J8" s="79">
        <v>192</v>
      </c>
      <c r="K8" s="79">
        <v>179</v>
      </c>
      <c r="L8" s="79">
        <v>177</v>
      </c>
      <c r="M8" s="79">
        <v>184</v>
      </c>
      <c r="N8" s="79">
        <v>193</v>
      </c>
      <c r="O8" s="190" t="b">
        <f>M8&lt;Ogółem!M6</f>
        <v>1</v>
      </c>
    </row>
    <row r="9" spans="1:15" s="85" customFormat="1" ht="9.75" customHeight="1">
      <c r="A9" s="80" t="s">
        <v>4</v>
      </c>
      <c r="B9" s="81">
        <f aca="true" t="shared" si="2" ref="B9:N9">B8/B3*100</f>
        <v>3.0804843304843303</v>
      </c>
      <c r="C9" s="82">
        <f t="shared" si="2"/>
        <v>3.0678960603520538</v>
      </c>
      <c r="D9" s="83">
        <f t="shared" si="2"/>
        <v>3.2193826750746766</v>
      </c>
      <c r="E9" s="83">
        <f t="shared" si="2"/>
        <v>3.3068783068783065</v>
      </c>
      <c r="F9" s="83">
        <f t="shared" si="2"/>
        <v>3.527959075674722</v>
      </c>
      <c r="G9" s="83">
        <f t="shared" si="2"/>
        <v>3.612903225806452</v>
      </c>
      <c r="H9" s="83">
        <f t="shared" si="2"/>
        <v>3.6808633648101754</v>
      </c>
      <c r="I9" s="83">
        <f t="shared" si="2"/>
        <v>3.772843387698958</v>
      </c>
      <c r="J9" s="83">
        <f t="shared" si="2"/>
        <v>3.778783703995277</v>
      </c>
      <c r="K9" s="83">
        <f t="shared" si="2"/>
        <v>3.573567578358954</v>
      </c>
      <c r="L9" s="83">
        <f t="shared" si="2"/>
        <v>3.4835662271206456</v>
      </c>
      <c r="M9" s="83">
        <f t="shared" si="2"/>
        <v>3.669724770642202</v>
      </c>
      <c r="N9" s="83">
        <f t="shared" si="2"/>
        <v>3.6553030303030303</v>
      </c>
      <c r="O9" s="84"/>
    </row>
    <row r="10" spans="1:15" s="70" customFormat="1" ht="12" customHeight="1">
      <c r="A10" s="76" t="s">
        <v>116</v>
      </c>
      <c r="B10" s="77">
        <v>2292</v>
      </c>
      <c r="C10" s="78">
        <v>2370</v>
      </c>
      <c r="D10" s="79">
        <v>2374</v>
      </c>
      <c r="E10" s="79">
        <v>2391</v>
      </c>
      <c r="F10" s="79">
        <v>2348</v>
      </c>
      <c r="G10" s="79">
        <v>2290</v>
      </c>
      <c r="H10" s="79">
        <v>2301</v>
      </c>
      <c r="I10" s="79">
        <v>2266</v>
      </c>
      <c r="J10" s="79">
        <v>2284</v>
      </c>
      <c r="K10" s="79">
        <v>2265</v>
      </c>
      <c r="L10" s="79">
        <v>2285</v>
      </c>
      <c r="M10" s="79">
        <v>2259</v>
      </c>
      <c r="N10" s="79">
        <v>2308</v>
      </c>
      <c r="O10" s="190" t="b">
        <f>M10&lt;Ogółem!M8</f>
        <v>1</v>
      </c>
    </row>
    <row r="11" spans="1:15" s="85" customFormat="1" ht="9.75" customHeight="1">
      <c r="A11" s="80" t="s">
        <v>4</v>
      </c>
      <c r="B11" s="81">
        <f aca="true" t="shared" si="3" ref="B11:N11">B10/B3*100</f>
        <v>40.81196581196581</v>
      </c>
      <c r="C11" s="82">
        <f t="shared" si="3"/>
        <v>39.73176865046103</v>
      </c>
      <c r="D11" s="83">
        <f t="shared" si="3"/>
        <v>39.395950879522076</v>
      </c>
      <c r="E11" s="83">
        <f t="shared" si="3"/>
        <v>39.53373015873016</v>
      </c>
      <c r="F11" s="83">
        <f t="shared" si="3"/>
        <v>41.41823954842124</v>
      </c>
      <c r="G11" s="83">
        <f t="shared" si="3"/>
        <v>42.21198156682028</v>
      </c>
      <c r="H11" s="83">
        <f t="shared" si="3"/>
        <v>44.343804201194835</v>
      </c>
      <c r="I11" s="83">
        <f t="shared" si="3"/>
        <v>44.52741206523875</v>
      </c>
      <c r="J11" s="83">
        <f t="shared" si="3"/>
        <v>44.95178114544381</v>
      </c>
      <c r="K11" s="83">
        <f t="shared" si="3"/>
        <v>45.218606508285085</v>
      </c>
      <c r="L11" s="83">
        <f t="shared" si="3"/>
        <v>44.97146231056879</v>
      </c>
      <c r="M11" s="83">
        <f t="shared" si="3"/>
        <v>45.0538492221779</v>
      </c>
      <c r="N11" s="83">
        <f t="shared" si="3"/>
        <v>43.71212121212121</v>
      </c>
      <c r="O11" s="84"/>
    </row>
    <row r="12" spans="1:15" s="70" customFormat="1" ht="12" customHeight="1">
      <c r="A12" s="76" t="s">
        <v>91</v>
      </c>
      <c r="B12" s="77">
        <v>352</v>
      </c>
      <c r="C12" s="78">
        <v>352</v>
      </c>
      <c r="D12" s="79">
        <v>353</v>
      </c>
      <c r="E12" s="79">
        <v>349</v>
      </c>
      <c r="F12" s="79">
        <v>344</v>
      </c>
      <c r="G12" s="79">
        <v>333</v>
      </c>
      <c r="H12" s="79">
        <v>322</v>
      </c>
      <c r="I12" s="79">
        <v>312</v>
      </c>
      <c r="J12" s="79">
        <v>306</v>
      </c>
      <c r="K12" s="79">
        <v>297</v>
      </c>
      <c r="L12" s="79">
        <v>296</v>
      </c>
      <c r="M12" s="79">
        <v>291</v>
      </c>
      <c r="N12" s="79">
        <v>280</v>
      </c>
      <c r="O12" s="190" t="b">
        <f>M12&lt;Ogółem!M10</f>
        <v>1</v>
      </c>
    </row>
    <row r="13" spans="1:15" s="85" customFormat="1" ht="9" customHeight="1">
      <c r="A13" s="80" t="s">
        <v>4</v>
      </c>
      <c r="B13" s="81">
        <f aca="true" t="shared" si="4" ref="B13:N13">B12/B3*100</f>
        <v>6.267806267806268</v>
      </c>
      <c r="C13" s="82">
        <f t="shared" si="4"/>
        <v>5.901089689857502</v>
      </c>
      <c r="D13" s="83">
        <f t="shared" si="4"/>
        <v>5.857948888151345</v>
      </c>
      <c r="E13" s="83">
        <f t="shared" si="4"/>
        <v>5.770502645502646</v>
      </c>
      <c r="F13" s="83">
        <f t="shared" si="4"/>
        <v>6.068089610160523</v>
      </c>
      <c r="G13" s="83">
        <f t="shared" si="4"/>
        <v>6.138248847926267</v>
      </c>
      <c r="H13" s="83">
        <f t="shared" si="4"/>
        <v>6.205434573135479</v>
      </c>
      <c r="I13" s="83">
        <f t="shared" si="4"/>
        <v>6.130870505010807</v>
      </c>
      <c r="J13" s="83">
        <f t="shared" si="4"/>
        <v>6.022436528242472</v>
      </c>
      <c r="K13" s="83">
        <f t="shared" si="4"/>
        <v>5.929327211020164</v>
      </c>
      <c r="L13" s="83">
        <f t="shared" si="4"/>
        <v>5.825624876992718</v>
      </c>
      <c r="M13" s="83">
        <f t="shared" si="4"/>
        <v>5.803749501396091</v>
      </c>
      <c r="N13" s="83">
        <f t="shared" si="4"/>
        <v>5.303030303030303</v>
      </c>
      <c r="O13" s="84"/>
    </row>
    <row r="14" spans="1:15" s="70" customFormat="1" ht="12" customHeight="1">
      <c r="A14" s="76" t="s">
        <v>6</v>
      </c>
      <c r="B14" s="77">
        <f aca="true" t="shared" si="5" ref="B14:G14">B4-B10</f>
        <v>730</v>
      </c>
      <c r="C14" s="78">
        <f t="shared" si="5"/>
        <v>754</v>
      </c>
      <c r="D14" s="79">
        <f t="shared" si="5"/>
        <v>755</v>
      </c>
      <c r="E14" s="79">
        <f t="shared" si="5"/>
        <v>757</v>
      </c>
      <c r="F14" s="79">
        <f t="shared" si="5"/>
        <v>716</v>
      </c>
      <c r="G14" s="79">
        <f t="shared" si="5"/>
        <v>690</v>
      </c>
      <c r="H14" s="79">
        <f aca="true" t="shared" si="6" ref="H14:M14">H4-H10</f>
        <v>680</v>
      </c>
      <c r="I14" s="79">
        <f t="shared" si="6"/>
        <v>713</v>
      </c>
      <c r="J14" s="79">
        <f t="shared" si="6"/>
        <v>740</v>
      </c>
      <c r="K14" s="79">
        <f t="shared" si="6"/>
        <v>729</v>
      </c>
      <c r="L14" s="79">
        <f t="shared" si="6"/>
        <v>712</v>
      </c>
      <c r="M14" s="79">
        <f t="shared" si="6"/>
        <v>652</v>
      </c>
      <c r="N14" s="79">
        <f>N4-N10</f>
        <v>676</v>
      </c>
      <c r="O14" s="190" t="b">
        <f>M14&lt;Ogółem!M12</f>
        <v>1</v>
      </c>
    </row>
    <row r="15" spans="1:15" s="85" customFormat="1" ht="9.75" customHeight="1">
      <c r="A15" s="80" t="s">
        <v>4</v>
      </c>
      <c r="B15" s="81">
        <f aca="true" t="shared" si="7" ref="B15:N15">B14/B3*100</f>
        <v>12.998575498575498</v>
      </c>
      <c r="C15" s="82">
        <f t="shared" si="7"/>
        <v>12.640402347024308</v>
      </c>
      <c r="D15" s="83">
        <f t="shared" si="7"/>
        <v>12.529040823099901</v>
      </c>
      <c r="E15" s="83">
        <f t="shared" si="7"/>
        <v>12.516534391534393</v>
      </c>
      <c r="F15" s="83">
        <f t="shared" si="7"/>
        <v>12.630093490915506</v>
      </c>
      <c r="G15" s="83">
        <f t="shared" si="7"/>
        <v>12.718894009216589</v>
      </c>
      <c r="H15" s="83">
        <f t="shared" si="7"/>
        <v>13.10464444016188</v>
      </c>
      <c r="I15" s="83">
        <f t="shared" si="7"/>
        <v>14.010611122027901</v>
      </c>
      <c r="J15" s="83">
        <f t="shared" si="7"/>
        <v>14.564062192481794</v>
      </c>
      <c r="K15" s="83">
        <f t="shared" si="7"/>
        <v>14.553803154322221</v>
      </c>
      <c r="L15" s="83">
        <f t="shared" si="7"/>
        <v>14.012989568982483</v>
      </c>
      <c r="M15" s="83">
        <f t="shared" si="7"/>
        <v>13.003589948145194</v>
      </c>
      <c r="N15" s="83">
        <f t="shared" si="7"/>
        <v>12.803030303030303</v>
      </c>
      <c r="O15" s="84"/>
    </row>
    <row r="16" spans="1:15" s="70" customFormat="1" ht="12" customHeight="1">
      <c r="A16" s="76" t="s">
        <v>7</v>
      </c>
      <c r="B16" s="77">
        <v>294</v>
      </c>
      <c r="C16" s="78">
        <v>308</v>
      </c>
      <c r="D16" s="79">
        <v>305</v>
      </c>
      <c r="E16" s="79">
        <v>307</v>
      </c>
      <c r="F16" s="79">
        <v>309</v>
      </c>
      <c r="G16" s="79">
        <v>294</v>
      </c>
      <c r="H16" s="79">
        <v>289</v>
      </c>
      <c r="I16" s="79">
        <v>285</v>
      </c>
      <c r="J16" s="79">
        <v>278</v>
      </c>
      <c r="K16" s="79">
        <v>272</v>
      </c>
      <c r="L16" s="79">
        <v>279</v>
      </c>
      <c r="M16" s="79">
        <v>270</v>
      </c>
      <c r="N16" s="79">
        <v>303</v>
      </c>
      <c r="O16" s="190" t="b">
        <f>M16&lt;Ogółem!M14</f>
        <v>1</v>
      </c>
    </row>
    <row r="17" spans="1:15" s="85" customFormat="1" ht="9" customHeight="1">
      <c r="A17" s="80" t="s">
        <v>4</v>
      </c>
      <c r="B17" s="81">
        <f aca="true" t="shared" si="8" ref="B17:N17">B16/B3*100</f>
        <v>5.235042735042735</v>
      </c>
      <c r="C17" s="82">
        <f t="shared" si="8"/>
        <v>5.163453478625314</v>
      </c>
      <c r="D17" s="83">
        <f t="shared" si="8"/>
        <v>5.061400597411218</v>
      </c>
      <c r="E17" s="83">
        <f t="shared" si="8"/>
        <v>5.076058201058201</v>
      </c>
      <c r="F17" s="83">
        <f t="shared" si="8"/>
        <v>5.450696771917446</v>
      </c>
      <c r="G17" s="83">
        <f t="shared" si="8"/>
        <v>5.419354838709677</v>
      </c>
      <c r="H17" s="83">
        <f t="shared" si="8"/>
        <v>5.569473887068799</v>
      </c>
      <c r="I17" s="83">
        <f t="shared" si="8"/>
        <v>5.600314403615641</v>
      </c>
      <c r="J17" s="83">
        <f t="shared" si="8"/>
        <v>5.471363904743161</v>
      </c>
      <c r="K17" s="83">
        <f t="shared" si="8"/>
        <v>5.430225593930924</v>
      </c>
      <c r="L17" s="83">
        <f t="shared" si="8"/>
        <v>5.491045069868136</v>
      </c>
      <c r="M17" s="83">
        <f t="shared" si="8"/>
        <v>5.384922217790187</v>
      </c>
      <c r="N17" s="83">
        <f t="shared" si="8"/>
        <v>5.738636363636364</v>
      </c>
      <c r="O17" s="84"/>
    </row>
    <row r="18" spans="1:15" s="70" customFormat="1" ht="12" customHeight="1">
      <c r="A18" s="76" t="s">
        <v>92</v>
      </c>
      <c r="B18" s="77">
        <f aca="true" t="shared" si="9" ref="B18:G18">B4-B16</f>
        <v>2728</v>
      </c>
      <c r="C18" s="78">
        <f t="shared" si="9"/>
        <v>2816</v>
      </c>
      <c r="D18" s="79">
        <f t="shared" si="9"/>
        <v>2824</v>
      </c>
      <c r="E18" s="79">
        <f t="shared" si="9"/>
        <v>2841</v>
      </c>
      <c r="F18" s="79">
        <f t="shared" si="9"/>
        <v>2755</v>
      </c>
      <c r="G18" s="79">
        <f t="shared" si="9"/>
        <v>2686</v>
      </c>
      <c r="H18" s="79">
        <f aca="true" t="shared" si="10" ref="H18:M18">H4-H16</f>
        <v>2692</v>
      </c>
      <c r="I18" s="79">
        <f t="shared" si="10"/>
        <v>2694</v>
      </c>
      <c r="J18" s="79">
        <f t="shared" si="10"/>
        <v>2746</v>
      </c>
      <c r="K18" s="79">
        <f t="shared" si="10"/>
        <v>2722</v>
      </c>
      <c r="L18" s="79">
        <f t="shared" si="10"/>
        <v>2718</v>
      </c>
      <c r="M18" s="79">
        <f t="shared" si="10"/>
        <v>2641</v>
      </c>
      <c r="N18" s="79">
        <f>N4-N16</f>
        <v>2681</v>
      </c>
      <c r="O18" s="190" t="b">
        <f>M18&lt;Ogółem!M16</f>
        <v>1</v>
      </c>
    </row>
    <row r="19" spans="1:15" s="85" customFormat="1" ht="9" customHeight="1">
      <c r="A19" s="80" t="s">
        <v>4</v>
      </c>
      <c r="B19" s="81">
        <f aca="true" t="shared" si="11" ref="B19:N19">B18/B3*100</f>
        <v>48.57549857549858</v>
      </c>
      <c r="C19" s="82">
        <f t="shared" si="11"/>
        <v>47.20871751886001</v>
      </c>
      <c r="D19" s="83">
        <f t="shared" si="11"/>
        <v>46.86359110521076</v>
      </c>
      <c r="E19" s="83">
        <f t="shared" si="11"/>
        <v>46.97420634920635</v>
      </c>
      <c r="F19" s="83">
        <f t="shared" si="11"/>
        <v>48.5976362674193</v>
      </c>
      <c r="G19" s="83">
        <f t="shared" si="11"/>
        <v>49.51152073732719</v>
      </c>
      <c r="H19" s="83">
        <f t="shared" si="11"/>
        <v>51.878974754287924</v>
      </c>
      <c r="I19" s="83">
        <f t="shared" si="11"/>
        <v>52.93770878365102</v>
      </c>
      <c r="J19" s="83">
        <f t="shared" si="11"/>
        <v>54.044479433182445</v>
      </c>
      <c r="K19" s="83">
        <f t="shared" si="11"/>
        <v>54.34218406867638</v>
      </c>
      <c r="L19" s="83">
        <f t="shared" si="11"/>
        <v>53.49340680968313</v>
      </c>
      <c r="M19" s="83">
        <f t="shared" si="11"/>
        <v>52.67251695253291</v>
      </c>
      <c r="N19" s="83">
        <f t="shared" si="11"/>
        <v>50.776515151515156</v>
      </c>
      <c r="O19" s="84"/>
    </row>
    <row r="20" spans="1:15" s="70" customFormat="1" ht="11.25" customHeight="1">
      <c r="A20" s="76" t="s">
        <v>93</v>
      </c>
      <c r="B20" s="77">
        <v>87</v>
      </c>
      <c r="C20" s="78">
        <v>90</v>
      </c>
      <c r="D20" s="79">
        <v>87</v>
      </c>
      <c r="E20" s="79">
        <v>90</v>
      </c>
      <c r="F20" s="79">
        <v>88</v>
      </c>
      <c r="G20" s="79">
        <v>84</v>
      </c>
      <c r="H20" s="79">
        <v>76</v>
      </c>
      <c r="I20" s="79">
        <v>79</v>
      </c>
      <c r="J20" s="79">
        <v>80</v>
      </c>
      <c r="K20" s="79">
        <v>82</v>
      </c>
      <c r="L20" s="79">
        <v>93</v>
      </c>
      <c r="M20" s="79">
        <v>91</v>
      </c>
      <c r="N20" s="79">
        <v>90</v>
      </c>
      <c r="O20" s="190" t="b">
        <f>M20&lt;Ogółem!M18</f>
        <v>1</v>
      </c>
    </row>
    <row r="21" spans="1:15" s="85" customFormat="1" ht="9" customHeight="1">
      <c r="A21" s="80" t="s">
        <v>4</v>
      </c>
      <c r="B21" s="81">
        <f aca="true" t="shared" si="12" ref="B21:N21">B20/B3*100</f>
        <v>1.5491452991452992</v>
      </c>
      <c r="C21" s="82">
        <f t="shared" si="12"/>
        <v>1.5088013411567478</v>
      </c>
      <c r="D21" s="83">
        <f t="shared" si="12"/>
        <v>1.4437437769664785</v>
      </c>
      <c r="E21" s="83">
        <f t="shared" si="12"/>
        <v>1.488095238095238</v>
      </c>
      <c r="F21" s="83">
        <f t="shared" si="12"/>
        <v>1.5523019932968778</v>
      </c>
      <c r="G21" s="83">
        <f t="shared" si="12"/>
        <v>1.5483870967741935</v>
      </c>
      <c r="H21" s="83">
        <f t="shared" si="12"/>
        <v>1.4646367315475044</v>
      </c>
      <c r="I21" s="83">
        <f t="shared" si="12"/>
        <v>1.5523678522303008</v>
      </c>
      <c r="J21" s="83">
        <f t="shared" si="12"/>
        <v>1.5744932099980318</v>
      </c>
      <c r="K21" s="83">
        <f t="shared" si="12"/>
        <v>1.637053304052705</v>
      </c>
      <c r="L21" s="83">
        <f t="shared" si="12"/>
        <v>1.830348356622712</v>
      </c>
      <c r="M21" s="83">
        <f t="shared" si="12"/>
        <v>1.8149182289589152</v>
      </c>
      <c r="N21" s="83">
        <f t="shared" si="12"/>
        <v>1.7045454545454544</v>
      </c>
      <c r="O21" s="84"/>
    </row>
    <row r="22" spans="1:15" s="70" customFormat="1" ht="11.25" customHeight="1">
      <c r="A22" s="76" t="s">
        <v>117</v>
      </c>
      <c r="B22" s="77">
        <v>1059</v>
      </c>
      <c r="C22" s="78">
        <v>1082</v>
      </c>
      <c r="D22" s="79">
        <v>1085</v>
      </c>
      <c r="E22" s="79">
        <v>1073</v>
      </c>
      <c r="F22" s="79">
        <v>1019</v>
      </c>
      <c r="G22" s="79">
        <v>964</v>
      </c>
      <c r="H22" s="79">
        <v>1006</v>
      </c>
      <c r="I22" s="79">
        <v>1038</v>
      </c>
      <c r="J22" s="79">
        <v>1075</v>
      </c>
      <c r="K22" s="79">
        <v>1078</v>
      </c>
      <c r="L22" s="79">
        <v>1063</v>
      </c>
      <c r="M22" s="79">
        <v>1000</v>
      </c>
      <c r="N22" s="79">
        <v>1029</v>
      </c>
      <c r="O22" s="190" t="b">
        <f>M22&lt;Ogółem!M20</f>
        <v>1</v>
      </c>
    </row>
    <row r="23" spans="1:15" s="85" customFormat="1" ht="9" customHeight="1">
      <c r="A23" s="80" t="s">
        <v>4</v>
      </c>
      <c r="B23" s="81">
        <f aca="true" t="shared" si="13" ref="B23:N23">B22/B3*100</f>
        <v>18.85683760683761</v>
      </c>
      <c r="C23" s="82">
        <f t="shared" si="13"/>
        <v>18.139145012573344</v>
      </c>
      <c r="D23" s="83">
        <f t="shared" si="13"/>
        <v>18.005310321938268</v>
      </c>
      <c r="E23" s="83">
        <f t="shared" si="13"/>
        <v>17.741402116402117</v>
      </c>
      <c r="F23" s="83">
        <f t="shared" si="13"/>
        <v>17.97495149056271</v>
      </c>
      <c r="G23" s="83">
        <f t="shared" si="13"/>
        <v>17.76958525345622</v>
      </c>
      <c r="H23" s="83">
        <f t="shared" si="13"/>
        <v>19.38716515706302</v>
      </c>
      <c r="I23" s="83">
        <f t="shared" si="13"/>
        <v>20.396934564747497</v>
      </c>
      <c r="J23" s="83">
        <f t="shared" si="13"/>
        <v>21.157252509348552</v>
      </c>
      <c r="K23" s="83">
        <f t="shared" si="13"/>
        <v>21.521261728888003</v>
      </c>
      <c r="L23" s="83">
        <f t="shared" si="13"/>
        <v>20.92107852784885</v>
      </c>
      <c r="M23" s="83">
        <f t="shared" si="13"/>
        <v>19.94415636218588</v>
      </c>
      <c r="N23" s="83">
        <f t="shared" si="13"/>
        <v>19.488636363636363</v>
      </c>
      <c r="O23" s="190"/>
    </row>
    <row r="24" spans="1:15" s="70" customFormat="1" ht="11.25" customHeight="1">
      <c r="A24" s="76" t="s">
        <v>95</v>
      </c>
      <c r="B24" s="108">
        <v>1617</v>
      </c>
      <c r="C24" s="109">
        <v>1634</v>
      </c>
      <c r="D24" s="110">
        <v>1632</v>
      </c>
      <c r="E24" s="110">
        <v>1634</v>
      </c>
      <c r="F24" s="110">
        <v>1598</v>
      </c>
      <c r="G24" s="110">
        <v>1593</v>
      </c>
      <c r="H24" s="110">
        <v>1566</v>
      </c>
      <c r="I24" s="110">
        <v>1534</v>
      </c>
      <c r="J24" s="110">
        <v>1527</v>
      </c>
      <c r="K24" s="110">
        <v>1536</v>
      </c>
      <c r="L24" s="110">
        <v>1522</v>
      </c>
      <c r="M24" s="110">
        <v>1509</v>
      </c>
      <c r="N24" s="110">
        <v>1512</v>
      </c>
      <c r="O24" s="190" t="b">
        <f>M24&lt;Ogółem!M22</f>
        <v>1</v>
      </c>
    </row>
    <row r="25" spans="1:15" s="85" customFormat="1" ht="9.75" customHeight="1" thickBot="1">
      <c r="A25" s="86" t="s">
        <v>4</v>
      </c>
      <c r="B25" s="87">
        <f aca="true" t="shared" si="14" ref="B25:N25">B24/B3*100</f>
        <v>28.79273504273504</v>
      </c>
      <c r="C25" s="88">
        <f t="shared" si="14"/>
        <v>27.393126571668063</v>
      </c>
      <c r="D25" s="89">
        <f t="shared" si="14"/>
        <v>27.08264188516429</v>
      </c>
      <c r="E25" s="89">
        <f t="shared" si="14"/>
        <v>27.017195767195766</v>
      </c>
      <c r="F25" s="89">
        <f t="shared" si="14"/>
        <v>28.18839301464103</v>
      </c>
      <c r="G25" s="89">
        <f t="shared" si="14"/>
        <v>29.36405529953917</v>
      </c>
      <c r="H25" s="89">
        <f t="shared" si="14"/>
        <v>30.179225284255157</v>
      </c>
      <c r="I25" s="89">
        <f t="shared" si="14"/>
        <v>30.14344664963647</v>
      </c>
      <c r="J25" s="89">
        <f t="shared" si="14"/>
        <v>30.05313914583743</v>
      </c>
      <c r="K25" s="89">
        <f t="shared" si="14"/>
        <v>30.664803353962867</v>
      </c>
      <c r="L25" s="89">
        <f t="shared" si="14"/>
        <v>29.954733320212558</v>
      </c>
      <c r="M25" s="89">
        <f t="shared" si="14"/>
        <v>30.09573195053849</v>
      </c>
      <c r="N25" s="89">
        <f t="shared" si="14"/>
        <v>28.636363636363637</v>
      </c>
      <c r="O25" s="84"/>
    </row>
    <row r="26" spans="1:14" s="70" customFormat="1" ht="11.25" customHeight="1" thickBot="1">
      <c r="A26" s="104" t="s">
        <v>123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s="70" customFormat="1" ht="12" customHeight="1" thickBot="1">
      <c r="A27" s="64" t="s">
        <v>1</v>
      </c>
      <c r="B27" s="90" t="s">
        <v>72</v>
      </c>
      <c r="C27" s="67" t="s">
        <v>73</v>
      </c>
      <c r="D27" s="67" t="s">
        <v>74</v>
      </c>
      <c r="E27" s="67" t="s">
        <v>75</v>
      </c>
      <c r="F27" s="67" t="s">
        <v>76</v>
      </c>
      <c r="G27" s="67" t="s">
        <v>77</v>
      </c>
      <c r="H27" s="67" t="s">
        <v>78</v>
      </c>
      <c r="I27" s="67" t="s">
        <v>79</v>
      </c>
      <c r="J27" s="67" t="s">
        <v>80</v>
      </c>
      <c r="K27" s="67" t="s">
        <v>81</v>
      </c>
      <c r="L27" s="67" t="s">
        <v>82</v>
      </c>
      <c r="M27" s="67" t="s">
        <v>83</v>
      </c>
      <c r="N27" s="65" t="s">
        <v>52</v>
      </c>
    </row>
    <row r="28" spans="1:15" s="70" customFormat="1" ht="11.25" customHeight="1" thickBot="1">
      <c r="A28" s="64" t="s">
        <v>12</v>
      </c>
      <c r="B28" s="107">
        <v>725</v>
      </c>
      <c r="C28" s="107">
        <v>422</v>
      </c>
      <c r="D28" s="107">
        <v>467</v>
      </c>
      <c r="E28" s="107">
        <v>338</v>
      </c>
      <c r="F28" s="107">
        <v>300</v>
      </c>
      <c r="G28" s="107">
        <v>451</v>
      </c>
      <c r="H28" s="107">
        <v>505</v>
      </c>
      <c r="I28" s="107">
        <v>428</v>
      </c>
      <c r="J28" s="107">
        <v>498</v>
      </c>
      <c r="K28" s="107">
        <v>615</v>
      </c>
      <c r="L28" s="107">
        <v>475</v>
      </c>
      <c r="M28" s="107">
        <v>761</v>
      </c>
      <c r="N28" s="64">
        <f>SUM(B28:M28)</f>
        <v>5985</v>
      </c>
      <c r="O28" s="190" t="b">
        <f>L28=Ogółem!L26</f>
        <v>1</v>
      </c>
    </row>
    <row r="29" spans="1:15" s="70" customFormat="1" ht="10.5" customHeight="1">
      <c r="A29" s="76" t="s">
        <v>118</v>
      </c>
      <c r="B29" s="79">
        <v>287</v>
      </c>
      <c r="C29" s="79">
        <v>165</v>
      </c>
      <c r="D29" s="79">
        <v>213</v>
      </c>
      <c r="E29" s="79">
        <v>170</v>
      </c>
      <c r="F29" s="79">
        <v>118</v>
      </c>
      <c r="G29" s="79">
        <v>232</v>
      </c>
      <c r="H29" s="79">
        <v>270</v>
      </c>
      <c r="I29" s="79">
        <v>235</v>
      </c>
      <c r="J29" s="79">
        <v>263</v>
      </c>
      <c r="K29" s="79">
        <v>261</v>
      </c>
      <c r="L29" s="79">
        <v>205</v>
      </c>
      <c r="M29" s="79">
        <v>306</v>
      </c>
      <c r="N29" s="91">
        <f>SUM(B29:M29)</f>
        <v>2725</v>
      </c>
      <c r="O29" s="190" t="b">
        <f>L29&lt;Ogółem!L26</f>
        <v>1</v>
      </c>
    </row>
    <row r="30" spans="1:14" s="85" customFormat="1" ht="9.75" customHeight="1">
      <c r="A30" s="80" t="s">
        <v>13</v>
      </c>
      <c r="B30" s="83">
        <f aca="true" t="shared" si="15" ref="B30:M30">B29/B28*100</f>
        <v>39.58620689655172</v>
      </c>
      <c r="C30" s="83">
        <f t="shared" si="15"/>
        <v>39.09952606635071</v>
      </c>
      <c r="D30" s="83">
        <f t="shared" si="15"/>
        <v>45.610278372591004</v>
      </c>
      <c r="E30" s="83">
        <f t="shared" si="15"/>
        <v>50.29585798816568</v>
      </c>
      <c r="F30" s="83">
        <f t="shared" si="15"/>
        <v>39.33333333333333</v>
      </c>
      <c r="G30" s="83">
        <f t="shared" si="15"/>
        <v>51.44124168514412</v>
      </c>
      <c r="H30" s="83">
        <f t="shared" si="15"/>
        <v>53.46534653465347</v>
      </c>
      <c r="I30" s="83">
        <f t="shared" si="15"/>
        <v>54.90654205607477</v>
      </c>
      <c r="J30" s="83">
        <f t="shared" si="15"/>
        <v>52.81124497991968</v>
      </c>
      <c r="K30" s="83">
        <f t="shared" si="15"/>
        <v>42.4390243902439</v>
      </c>
      <c r="L30" s="83">
        <f t="shared" si="15"/>
        <v>43.15789473684211</v>
      </c>
      <c r="M30" s="83">
        <f t="shared" si="15"/>
        <v>40.21024967148489</v>
      </c>
      <c r="N30" s="92">
        <f>N29/N28*100</f>
        <v>45.53049289891395</v>
      </c>
    </row>
    <row r="31" spans="1:15" s="70" customFormat="1" ht="10.5" customHeight="1">
      <c r="A31" s="76" t="s">
        <v>97</v>
      </c>
      <c r="B31" s="79">
        <v>108</v>
      </c>
      <c r="C31" s="79">
        <v>42</v>
      </c>
      <c r="D31" s="79">
        <v>50</v>
      </c>
      <c r="E31" s="79">
        <v>37</v>
      </c>
      <c r="F31" s="79">
        <v>32</v>
      </c>
      <c r="G31" s="79">
        <v>129</v>
      </c>
      <c r="H31" s="79">
        <v>132</v>
      </c>
      <c r="I31" s="79">
        <v>99</v>
      </c>
      <c r="J31" s="79">
        <v>108</v>
      </c>
      <c r="K31" s="79">
        <v>88</v>
      </c>
      <c r="L31" s="79">
        <v>52</v>
      </c>
      <c r="M31" s="79">
        <v>51</v>
      </c>
      <c r="N31" s="91">
        <f>SUM(B31:M31)</f>
        <v>928</v>
      </c>
      <c r="O31" s="190" t="b">
        <f>L31&lt;Ogółem!L27</f>
        <v>1</v>
      </c>
    </row>
    <row r="32" spans="1:14" s="85" customFormat="1" ht="9" customHeight="1">
      <c r="A32" s="80" t="s">
        <v>13</v>
      </c>
      <c r="B32" s="83">
        <f aca="true" t="shared" si="16" ref="B32:M32">B31/B28*100</f>
        <v>14.896551724137929</v>
      </c>
      <c r="C32" s="83">
        <f t="shared" si="16"/>
        <v>9.95260663507109</v>
      </c>
      <c r="D32" s="83">
        <f t="shared" si="16"/>
        <v>10.706638115631693</v>
      </c>
      <c r="E32" s="83">
        <f t="shared" si="16"/>
        <v>10.946745562130179</v>
      </c>
      <c r="F32" s="83">
        <f t="shared" si="16"/>
        <v>10.666666666666668</v>
      </c>
      <c r="G32" s="83">
        <f t="shared" si="16"/>
        <v>28.60310421286031</v>
      </c>
      <c r="H32" s="83">
        <f t="shared" si="16"/>
        <v>26.13861386138614</v>
      </c>
      <c r="I32" s="83">
        <f t="shared" si="16"/>
        <v>23.130841121495326</v>
      </c>
      <c r="J32" s="83">
        <f t="shared" si="16"/>
        <v>21.686746987951807</v>
      </c>
      <c r="K32" s="83">
        <f t="shared" si="16"/>
        <v>14.308943089430896</v>
      </c>
      <c r="L32" s="83">
        <f t="shared" si="16"/>
        <v>10.947368421052632</v>
      </c>
      <c r="M32" s="83">
        <f t="shared" si="16"/>
        <v>6.701708278580814</v>
      </c>
      <c r="N32" s="92">
        <f>N31/N28*100</f>
        <v>15.505430242272347</v>
      </c>
    </row>
    <row r="33" spans="1:15" s="70" customFormat="1" ht="12" customHeight="1">
      <c r="A33" s="76" t="s">
        <v>98</v>
      </c>
      <c r="B33" s="79">
        <f aca="true" t="shared" si="17" ref="B33:G33">B29-B31</f>
        <v>179</v>
      </c>
      <c r="C33" s="79">
        <f t="shared" si="17"/>
        <v>123</v>
      </c>
      <c r="D33" s="79">
        <f t="shared" si="17"/>
        <v>163</v>
      </c>
      <c r="E33" s="79">
        <f t="shared" si="17"/>
        <v>133</v>
      </c>
      <c r="F33" s="79">
        <f t="shared" si="17"/>
        <v>86</v>
      </c>
      <c r="G33" s="79">
        <f t="shared" si="17"/>
        <v>103</v>
      </c>
      <c r="H33" s="79">
        <f aca="true" t="shared" si="18" ref="H33:M33">H29-H31</f>
        <v>138</v>
      </c>
      <c r="I33" s="79">
        <f t="shared" si="18"/>
        <v>136</v>
      </c>
      <c r="J33" s="79">
        <f t="shared" si="18"/>
        <v>155</v>
      </c>
      <c r="K33" s="79">
        <f t="shared" si="18"/>
        <v>173</v>
      </c>
      <c r="L33" s="79">
        <f t="shared" si="18"/>
        <v>153</v>
      </c>
      <c r="M33" s="79">
        <f t="shared" si="18"/>
        <v>255</v>
      </c>
      <c r="N33" s="91">
        <f>SUM(B33:M33)</f>
        <v>1797</v>
      </c>
      <c r="O33" s="190" t="b">
        <f>L33&lt;Ogółem!L29</f>
        <v>1</v>
      </c>
    </row>
    <row r="34" spans="1:14" s="85" customFormat="1" ht="9" customHeight="1">
      <c r="A34" s="80" t="s">
        <v>13</v>
      </c>
      <c r="B34" s="83">
        <f aca="true" t="shared" si="19" ref="B34:M34">B33/B28*100</f>
        <v>24.689655172413794</v>
      </c>
      <c r="C34" s="83">
        <f t="shared" si="19"/>
        <v>29.14691943127962</v>
      </c>
      <c r="D34" s="83">
        <f t="shared" si="19"/>
        <v>34.90364025695932</v>
      </c>
      <c r="E34" s="83">
        <f t="shared" si="19"/>
        <v>39.349112426035504</v>
      </c>
      <c r="F34" s="83">
        <f t="shared" si="19"/>
        <v>28.666666666666668</v>
      </c>
      <c r="G34" s="83">
        <f t="shared" si="19"/>
        <v>22.838137472283815</v>
      </c>
      <c r="H34" s="83">
        <f t="shared" si="19"/>
        <v>27.32673267326733</v>
      </c>
      <c r="I34" s="83">
        <f t="shared" si="19"/>
        <v>31.775700934579437</v>
      </c>
      <c r="J34" s="83">
        <f t="shared" si="19"/>
        <v>31.12449799196787</v>
      </c>
      <c r="K34" s="83">
        <f t="shared" si="19"/>
        <v>28.13008130081301</v>
      </c>
      <c r="L34" s="83">
        <f t="shared" si="19"/>
        <v>32.21052631578947</v>
      </c>
      <c r="M34" s="83">
        <f t="shared" si="19"/>
        <v>33.50854139290407</v>
      </c>
      <c r="N34" s="92">
        <f>N33/N28*100</f>
        <v>30.025062656641605</v>
      </c>
    </row>
    <row r="35" spans="1:15" s="70" customFormat="1" ht="12" customHeight="1">
      <c r="A35" s="76" t="s">
        <v>116</v>
      </c>
      <c r="B35" s="79">
        <v>212</v>
      </c>
      <c r="C35" s="79">
        <v>116</v>
      </c>
      <c r="D35" s="79">
        <v>146</v>
      </c>
      <c r="E35" s="79">
        <v>121</v>
      </c>
      <c r="F35" s="79">
        <v>82</v>
      </c>
      <c r="G35" s="79">
        <v>104</v>
      </c>
      <c r="H35" s="79">
        <v>149</v>
      </c>
      <c r="I35" s="79">
        <v>150</v>
      </c>
      <c r="J35" s="79">
        <v>167</v>
      </c>
      <c r="K35" s="79">
        <v>184</v>
      </c>
      <c r="L35" s="79">
        <v>150</v>
      </c>
      <c r="M35" s="79">
        <v>214</v>
      </c>
      <c r="N35" s="91">
        <f>SUM(B35:M35)</f>
        <v>1795</v>
      </c>
      <c r="O35" s="190" t="b">
        <f>L35&lt;Ogółem!L31</f>
        <v>1</v>
      </c>
    </row>
    <row r="36" spans="1:14" s="85" customFormat="1" ht="9" customHeight="1">
      <c r="A36" s="80" t="s">
        <v>13</v>
      </c>
      <c r="B36" s="83">
        <f aca="true" t="shared" si="20" ref="B36:M36">B35/B28*100</f>
        <v>29.24137931034483</v>
      </c>
      <c r="C36" s="83">
        <f t="shared" si="20"/>
        <v>27.488151658767773</v>
      </c>
      <c r="D36" s="83">
        <f t="shared" si="20"/>
        <v>31.263383297644538</v>
      </c>
      <c r="E36" s="83">
        <f t="shared" si="20"/>
        <v>35.798816568047336</v>
      </c>
      <c r="F36" s="83">
        <f t="shared" si="20"/>
        <v>27.333333333333332</v>
      </c>
      <c r="G36" s="83">
        <f t="shared" si="20"/>
        <v>23.059866962305986</v>
      </c>
      <c r="H36" s="83">
        <f t="shared" si="20"/>
        <v>29.504950495049503</v>
      </c>
      <c r="I36" s="83">
        <f t="shared" si="20"/>
        <v>35.046728971962615</v>
      </c>
      <c r="J36" s="83">
        <f t="shared" si="20"/>
        <v>33.53413654618474</v>
      </c>
      <c r="K36" s="83">
        <f t="shared" si="20"/>
        <v>29.91869918699187</v>
      </c>
      <c r="L36" s="83">
        <f t="shared" si="20"/>
        <v>31.57894736842105</v>
      </c>
      <c r="M36" s="83">
        <f t="shared" si="20"/>
        <v>28.12089356110381</v>
      </c>
      <c r="N36" s="92">
        <f>N35/N28*100</f>
        <v>29.991645781119463</v>
      </c>
    </row>
    <row r="37" spans="1:15" s="70" customFormat="1" ht="11.25" customHeight="1">
      <c r="A37" s="76" t="s">
        <v>16</v>
      </c>
      <c r="B37" s="79">
        <v>13</v>
      </c>
      <c r="C37" s="79">
        <v>11</v>
      </c>
      <c r="D37" s="79">
        <v>12</v>
      </c>
      <c r="E37" s="79">
        <v>11</v>
      </c>
      <c r="F37" s="79">
        <v>5</v>
      </c>
      <c r="G37" s="79">
        <v>6</v>
      </c>
      <c r="H37" s="79">
        <v>10</v>
      </c>
      <c r="I37" s="79">
        <v>10</v>
      </c>
      <c r="J37" s="79">
        <v>9</v>
      </c>
      <c r="K37" s="79">
        <v>13</v>
      </c>
      <c r="L37" s="79">
        <v>9</v>
      </c>
      <c r="M37" s="79">
        <v>8</v>
      </c>
      <c r="N37" s="91">
        <f>SUM(B37:M37)</f>
        <v>117</v>
      </c>
      <c r="O37" s="190" t="b">
        <f>L37&lt;Ogółem!L33</f>
        <v>1</v>
      </c>
    </row>
    <row r="38" spans="1:14" s="85" customFormat="1" ht="10.5" customHeight="1">
      <c r="A38" s="80" t="s">
        <v>13</v>
      </c>
      <c r="B38" s="83">
        <f aca="true" t="shared" si="21" ref="B38:M38">B37/B28*100</f>
        <v>1.7931034482758619</v>
      </c>
      <c r="C38" s="83">
        <f t="shared" si="21"/>
        <v>2.6066350710900474</v>
      </c>
      <c r="D38" s="83">
        <f t="shared" si="21"/>
        <v>2.569593147751606</v>
      </c>
      <c r="E38" s="83">
        <f t="shared" si="21"/>
        <v>3.2544378698224854</v>
      </c>
      <c r="F38" s="83">
        <f t="shared" si="21"/>
        <v>1.6666666666666667</v>
      </c>
      <c r="G38" s="83">
        <f t="shared" si="21"/>
        <v>1.3303769401330376</v>
      </c>
      <c r="H38" s="83">
        <f t="shared" si="21"/>
        <v>1.9801980198019802</v>
      </c>
      <c r="I38" s="83">
        <f t="shared" si="21"/>
        <v>2.336448598130841</v>
      </c>
      <c r="J38" s="83">
        <f t="shared" si="21"/>
        <v>1.8072289156626504</v>
      </c>
      <c r="K38" s="83">
        <f t="shared" si="21"/>
        <v>2.113821138211382</v>
      </c>
      <c r="L38" s="83">
        <f t="shared" si="21"/>
        <v>1.8947368421052633</v>
      </c>
      <c r="M38" s="83">
        <f t="shared" si="21"/>
        <v>1.0512483574244416</v>
      </c>
      <c r="N38" s="92">
        <f>N37/N28*100</f>
        <v>1.954887218045113</v>
      </c>
    </row>
    <row r="39" spans="1:15" s="70" customFormat="1" ht="10.5" customHeight="1">
      <c r="A39" s="76" t="s">
        <v>99</v>
      </c>
      <c r="B39" s="79">
        <v>2</v>
      </c>
      <c r="C39" s="79">
        <v>1</v>
      </c>
      <c r="D39" s="79">
        <v>0</v>
      </c>
      <c r="E39" s="79">
        <v>1</v>
      </c>
      <c r="F39" s="79">
        <v>1</v>
      </c>
      <c r="G39" s="79">
        <v>0</v>
      </c>
      <c r="H39" s="79">
        <v>1</v>
      </c>
      <c r="I39" s="79">
        <v>17</v>
      </c>
      <c r="J39" s="79">
        <v>0</v>
      </c>
      <c r="K39" s="79">
        <v>2</v>
      </c>
      <c r="L39" s="79">
        <v>0</v>
      </c>
      <c r="M39" s="79">
        <v>1</v>
      </c>
      <c r="N39" s="91">
        <f>SUM(B39:M39)</f>
        <v>26</v>
      </c>
      <c r="O39" s="190" t="b">
        <f>L39&lt;Ogółem!L35</f>
        <v>1</v>
      </c>
    </row>
    <row r="40" spans="1:14" s="85" customFormat="1" ht="9" customHeight="1">
      <c r="A40" s="80" t="s">
        <v>13</v>
      </c>
      <c r="B40" s="83">
        <f aca="true" t="shared" si="22" ref="B40:M40">B39/B28*100</f>
        <v>0.27586206896551724</v>
      </c>
      <c r="C40" s="83">
        <f t="shared" si="22"/>
        <v>0.23696682464454977</v>
      </c>
      <c r="D40" s="83">
        <f t="shared" si="22"/>
        <v>0</v>
      </c>
      <c r="E40" s="83">
        <f t="shared" si="22"/>
        <v>0.2958579881656805</v>
      </c>
      <c r="F40" s="83">
        <f t="shared" si="22"/>
        <v>0.33333333333333337</v>
      </c>
      <c r="G40" s="83">
        <f t="shared" si="22"/>
        <v>0</v>
      </c>
      <c r="H40" s="83">
        <f t="shared" si="22"/>
        <v>0.19801980198019803</v>
      </c>
      <c r="I40" s="83">
        <f t="shared" si="22"/>
        <v>3.9719626168224296</v>
      </c>
      <c r="J40" s="83">
        <f t="shared" si="22"/>
        <v>0</v>
      </c>
      <c r="K40" s="83">
        <f t="shared" si="22"/>
        <v>0.3252032520325203</v>
      </c>
      <c r="L40" s="83">
        <f t="shared" si="22"/>
        <v>0</v>
      </c>
      <c r="M40" s="83">
        <f t="shared" si="22"/>
        <v>0.1314060446780552</v>
      </c>
      <c r="N40" s="92">
        <f>N39/N28*100</f>
        <v>0.4344193817878028</v>
      </c>
    </row>
    <row r="41" spans="1:15" s="70" customFormat="1" ht="10.5" customHeight="1">
      <c r="A41" s="76" t="s">
        <v>100</v>
      </c>
      <c r="B41" s="79">
        <v>25</v>
      </c>
      <c r="C41" s="79">
        <v>2</v>
      </c>
      <c r="D41" s="79">
        <v>1</v>
      </c>
      <c r="E41" s="79">
        <v>1</v>
      </c>
      <c r="F41" s="79">
        <v>2</v>
      </c>
      <c r="G41" s="79">
        <v>0</v>
      </c>
      <c r="H41" s="79">
        <v>8</v>
      </c>
      <c r="I41" s="79">
        <v>2</v>
      </c>
      <c r="J41" s="79">
        <v>3</v>
      </c>
      <c r="K41" s="79">
        <v>11</v>
      </c>
      <c r="L41" s="79">
        <v>4</v>
      </c>
      <c r="M41" s="79">
        <v>7</v>
      </c>
      <c r="N41" s="91">
        <f>SUM(B41:M41)</f>
        <v>66</v>
      </c>
      <c r="O41" s="190" t="b">
        <f>L41&lt;Ogółem!L37</f>
        <v>1</v>
      </c>
    </row>
    <row r="42" spans="1:14" s="85" customFormat="1" ht="9" customHeight="1">
      <c r="A42" s="80" t="s">
        <v>13</v>
      </c>
      <c r="B42" s="83">
        <f aca="true" t="shared" si="23" ref="B42:M42">B41/B28*100</f>
        <v>3.4482758620689653</v>
      </c>
      <c r="C42" s="83">
        <f t="shared" si="23"/>
        <v>0.47393364928909953</v>
      </c>
      <c r="D42" s="83">
        <f t="shared" si="23"/>
        <v>0.21413276231263384</v>
      </c>
      <c r="E42" s="83">
        <f t="shared" si="23"/>
        <v>0.2958579881656805</v>
      </c>
      <c r="F42" s="83">
        <f t="shared" si="23"/>
        <v>0.6666666666666667</v>
      </c>
      <c r="G42" s="83">
        <f t="shared" si="23"/>
        <v>0</v>
      </c>
      <c r="H42" s="83">
        <f t="shared" si="23"/>
        <v>1.5841584158415842</v>
      </c>
      <c r="I42" s="83">
        <f t="shared" si="23"/>
        <v>0.46728971962616817</v>
      </c>
      <c r="J42" s="83">
        <f t="shared" si="23"/>
        <v>0.6024096385542169</v>
      </c>
      <c r="K42" s="83">
        <f t="shared" si="23"/>
        <v>1.788617886178862</v>
      </c>
      <c r="L42" s="83">
        <f t="shared" si="23"/>
        <v>0.8421052631578947</v>
      </c>
      <c r="M42" s="83">
        <f t="shared" si="23"/>
        <v>0.9198423127463863</v>
      </c>
      <c r="N42" s="92">
        <f>N41/N28*100</f>
        <v>1.1027568922305764</v>
      </c>
    </row>
    <row r="43" spans="1:15" s="70" customFormat="1" ht="12" customHeight="1">
      <c r="A43" s="76" t="s">
        <v>101</v>
      </c>
      <c r="B43" s="79">
        <v>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21</v>
      </c>
      <c r="L43" s="79">
        <v>8</v>
      </c>
      <c r="M43" s="79">
        <v>90</v>
      </c>
      <c r="N43" s="91">
        <f>SUM(B43:M43)</f>
        <v>119</v>
      </c>
      <c r="O43" s="190" t="b">
        <f>L43&lt;Ogółem!L39</f>
        <v>1</v>
      </c>
    </row>
    <row r="44" spans="1:14" s="85" customFormat="1" ht="9" customHeight="1">
      <c r="A44" s="80" t="s">
        <v>13</v>
      </c>
      <c r="B44" s="83">
        <f aca="true" t="shared" si="24" ref="B44:M44">B43/B28*100</f>
        <v>0</v>
      </c>
      <c r="C44" s="83">
        <f t="shared" si="24"/>
        <v>0</v>
      </c>
      <c r="D44" s="83">
        <f t="shared" si="24"/>
        <v>0</v>
      </c>
      <c r="E44" s="83">
        <f t="shared" si="24"/>
        <v>0</v>
      </c>
      <c r="F44" s="83">
        <f t="shared" si="24"/>
        <v>0</v>
      </c>
      <c r="G44" s="83">
        <f t="shared" si="24"/>
        <v>0</v>
      </c>
      <c r="H44" s="83">
        <f t="shared" si="24"/>
        <v>0</v>
      </c>
      <c r="I44" s="83">
        <f t="shared" si="24"/>
        <v>0</v>
      </c>
      <c r="J44" s="83">
        <f t="shared" si="24"/>
        <v>0</v>
      </c>
      <c r="K44" s="83">
        <f t="shared" si="24"/>
        <v>3.414634146341464</v>
      </c>
      <c r="L44" s="83">
        <f t="shared" si="24"/>
        <v>1.6842105263157894</v>
      </c>
      <c r="M44" s="83">
        <f t="shared" si="24"/>
        <v>11.826544021024969</v>
      </c>
      <c r="N44" s="92">
        <f>N43/N28*100</f>
        <v>1.9883040935672516</v>
      </c>
    </row>
    <row r="45" spans="1:15" s="70" customFormat="1" ht="12" customHeight="1">
      <c r="A45" s="76" t="s">
        <v>6</v>
      </c>
      <c r="B45" s="79">
        <f aca="true" t="shared" si="25" ref="B45:G45">B29-B35</f>
        <v>75</v>
      </c>
      <c r="C45" s="79">
        <f t="shared" si="25"/>
        <v>49</v>
      </c>
      <c r="D45" s="79">
        <f t="shared" si="25"/>
        <v>67</v>
      </c>
      <c r="E45" s="79">
        <f t="shared" si="25"/>
        <v>49</v>
      </c>
      <c r="F45" s="79">
        <f t="shared" si="25"/>
        <v>36</v>
      </c>
      <c r="G45" s="79">
        <f t="shared" si="25"/>
        <v>128</v>
      </c>
      <c r="H45" s="79">
        <f aca="true" t="shared" si="26" ref="H45:M45">H29-H35</f>
        <v>121</v>
      </c>
      <c r="I45" s="79">
        <f t="shared" si="26"/>
        <v>85</v>
      </c>
      <c r="J45" s="79">
        <f t="shared" si="26"/>
        <v>96</v>
      </c>
      <c r="K45" s="79">
        <f t="shared" si="26"/>
        <v>77</v>
      </c>
      <c r="L45" s="79">
        <f t="shared" si="26"/>
        <v>55</v>
      </c>
      <c r="M45" s="79">
        <f t="shared" si="26"/>
        <v>92</v>
      </c>
      <c r="N45" s="91">
        <f>SUM(B45:M45)</f>
        <v>930</v>
      </c>
      <c r="O45" s="190" t="b">
        <f>L45&lt;Ogółem!L41</f>
        <v>1</v>
      </c>
    </row>
    <row r="46" spans="1:14" s="85" customFormat="1" ht="9" customHeight="1">
      <c r="A46" s="80" t="s">
        <v>13</v>
      </c>
      <c r="B46" s="83">
        <f aca="true" t="shared" si="27" ref="B46:M46">B45/B28*100</f>
        <v>10.344827586206897</v>
      </c>
      <c r="C46" s="83">
        <f t="shared" si="27"/>
        <v>11.61137440758294</v>
      </c>
      <c r="D46" s="83">
        <f t="shared" si="27"/>
        <v>14.346895074946467</v>
      </c>
      <c r="E46" s="83">
        <f t="shared" si="27"/>
        <v>14.497041420118343</v>
      </c>
      <c r="F46" s="83">
        <f t="shared" si="27"/>
        <v>12</v>
      </c>
      <c r="G46" s="83">
        <f t="shared" si="27"/>
        <v>28.38137472283814</v>
      </c>
      <c r="H46" s="83">
        <f t="shared" si="27"/>
        <v>23.96039603960396</v>
      </c>
      <c r="I46" s="83">
        <f t="shared" si="27"/>
        <v>19.859813084112147</v>
      </c>
      <c r="J46" s="83">
        <f t="shared" si="27"/>
        <v>19.27710843373494</v>
      </c>
      <c r="K46" s="83">
        <f t="shared" si="27"/>
        <v>12.520325203252034</v>
      </c>
      <c r="L46" s="83">
        <f t="shared" si="27"/>
        <v>11.578947368421053</v>
      </c>
      <c r="M46" s="83">
        <f t="shared" si="27"/>
        <v>12.089356110381077</v>
      </c>
      <c r="N46" s="92">
        <f>N45/N28*100</f>
        <v>15.538847117794486</v>
      </c>
    </row>
    <row r="47" spans="1:15" s="70" customFormat="1" ht="10.5" customHeight="1">
      <c r="A47" s="76" t="s">
        <v>93</v>
      </c>
      <c r="B47" s="79">
        <v>9</v>
      </c>
      <c r="C47" s="79">
        <v>5</v>
      </c>
      <c r="D47" s="79">
        <v>7</v>
      </c>
      <c r="E47" s="79">
        <v>8</v>
      </c>
      <c r="F47" s="79">
        <v>6</v>
      </c>
      <c r="G47" s="79">
        <v>4</v>
      </c>
      <c r="H47" s="79">
        <v>7</v>
      </c>
      <c r="I47" s="79">
        <v>3</v>
      </c>
      <c r="J47" s="79">
        <v>4</v>
      </c>
      <c r="K47" s="79">
        <v>13</v>
      </c>
      <c r="L47" s="79">
        <v>6</v>
      </c>
      <c r="M47" s="79">
        <v>21</v>
      </c>
      <c r="N47" s="91">
        <f>SUM(B47:M47)</f>
        <v>93</v>
      </c>
      <c r="O47" s="190" t="b">
        <f>L47&lt;Ogółem!L43</f>
        <v>1</v>
      </c>
    </row>
    <row r="48" spans="1:14" s="85" customFormat="1" ht="9" customHeight="1">
      <c r="A48" s="80" t="s">
        <v>13</v>
      </c>
      <c r="B48" s="83">
        <f aca="true" t="shared" si="28" ref="B48:M48">B47/B28*100</f>
        <v>1.2413793103448276</v>
      </c>
      <c r="C48" s="83">
        <f t="shared" si="28"/>
        <v>1.1848341232227488</v>
      </c>
      <c r="D48" s="83">
        <f t="shared" si="28"/>
        <v>1.4989293361884368</v>
      </c>
      <c r="E48" s="83">
        <f t="shared" si="28"/>
        <v>2.366863905325444</v>
      </c>
      <c r="F48" s="83">
        <f t="shared" si="28"/>
        <v>2</v>
      </c>
      <c r="G48" s="83">
        <f t="shared" si="28"/>
        <v>0.8869179600886918</v>
      </c>
      <c r="H48" s="83">
        <f t="shared" si="28"/>
        <v>1.3861386138613863</v>
      </c>
      <c r="I48" s="83">
        <f t="shared" si="28"/>
        <v>0.7009345794392523</v>
      </c>
      <c r="J48" s="83">
        <f t="shared" si="28"/>
        <v>0.8032128514056224</v>
      </c>
      <c r="K48" s="83">
        <f t="shared" si="28"/>
        <v>2.113821138211382</v>
      </c>
      <c r="L48" s="83">
        <f t="shared" si="28"/>
        <v>1.263157894736842</v>
      </c>
      <c r="M48" s="83">
        <f t="shared" si="28"/>
        <v>2.759526938239159</v>
      </c>
      <c r="N48" s="92">
        <f>N47/N28*100</f>
        <v>1.5538847117794485</v>
      </c>
    </row>
    <row r="49" spans="1:15" s="70" customFormat="1" ht="12" customHeight="1">
      <c r="A49" s="76" t="s">
        <v>102</v>
      </c>
      <c r="B49" s="79">
        <v>197</v>
      </c>
      <c r="C49" s="79">
        <v>103</v>
      </c>
      <c r="D49" s="79">
        <v>123</v>
      </c>
      <c r="E49" s="79">
        <v>98</v>
      </c>
      <c r="F49" s="79">
        <v>74</v>
      </c>
      <c r="G49" s="79">
        <v>161</v>
      </c>
      <c r="H49" s="79">
        <v>155</v>
      </c>
      <c r="I49" s="79">
        <v>142</v>
      </c>
      <c r="J49" s="79">
        <v>167</v>
      </c>
      <c r="K49" s="79">
        <v>163</v>
      </c>
      <c r="L49" s="79">
        <v>129</v>
      </c>
      <c r="M49" s="79">
        <v>187</v>
      </c>
      <c r="N49" s="91">
        <f>SUM(B49:M49)</f>
        <v>1699</v>
      </c>
      <c r="O49" s="190" t="b">
        <f>L49&lt;Ogółem!L45</f>
        <v>1</v>
      </c>
    </row>
    <row r="50" spans="1:14" s="85" customFormat="1" ht="10.5" customHeight="1" thickBot="1">
      <c r="A50" s="86" t="s">
        <v>13</v>
      </c>
      <c r="B50" s="89">
        <f aca="true" t="shared" si="29" ref="B50:M50">B49/B28*100</f>
        <v>27.172413793103452</v>
      </c>
      <c r="C50" s="89">
        <f t="shared" si="29"/>
        <v>24.407582938388625</v>
      </c>
      <c r="D50" s="89">
        <f t="shared" si="29"/>
        <v>26.33832976445396</v>
      </c>
      <c r="E50" s="89">
        <f t="shared" si="29"/>
        <v>28.994082840236686</v>
      </c>
      <c r="F50" s="89">
        <f t="shared" si="29"/>
        <v>24.666666666666668</v>
      </c>
      <c r="G50" s="89">
        <f t="shared" si="29"/>
        <v>35.69844789356985</v>
      </c>
      <c r="H50" s="89">
        <f t="shared" si="29"/>
        <v>30.693069306930692</v>
      </c>
      <c r="I50" s="89">
        <f t="shared" si="29"/>
        <v>33.177570093457945</v>
      </c>
      <c r="J50" s="89">
        <f t="shared" si="29"/>
        <v>33.53413654618474</v>
      </c>
      <c r="K50" s="89">
        <f t="shared" si="29"/>
        <v>26.504065040650403</v>
      </c>
      <c r="L50" s="89">
        <f t="shared" si="29"/>
        <v>27.157894736842103</v>
      </c>
      <c r="M50" s="89">
        <f t="shared" si="29"/>
        <v>24.57293035479632</v>
      </c>
      <c r="N50" s="93">
        <f>N49/N28*100</f>
        <v>28.387635756056806</v>
      </c>
    </row>
    <row r="51" spans="1:14" s="70" customFormat="1" ht="11.25" customHeight="1" thickBot="1">
      <c r="A51" s="104" t="s">
        <v>124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5" s="70" customFormat="1" ht="12" customHeight="1" thickBot="1">
      <c r="A52" s="64" t="s">
        <v>18</v>
      </c>
      <c r="B52" s="111">
        <v>376</v>
      </c>
      <c r="C52" s="111">
        <v>361</v>
      </c>
      <c r="D52" s="111">
        <v>445</v>
      </c>
      <c r="E52" s="111">
        <v>717</v>
      </c>
      <c r="F52" s="111">
        <v>544</v>
      </c>
      <c r="G52" s="111">
        <v>687</v>
      </c>
      <c r="H52" s="111">
        <v>605</v>
      </c>
      <c r="I52" s="111">
        <v>436</v>
      </c>
      <c r="J52" s="111">
        <v>570</v>
      </c>
      <c r="K52" s="111">
        <v>543</v>
      </c>
      <c r="L52" s="111">
        <v>542</v>
      </c>
      <c r="M52" s="111">
        <v>495</v>
      </c>
      <c r="N52" s="64">
        <f>SUM(B52:M52)</f>
        <v>6321</v>
      </c>
      <c r="O52" s="190" t="b">
        <f>L52=Ogółem!L48</f>
        <v>1</v>
      </c>
    </row>
    <row r="53" spans="1:15" s="70" customFormat="1" ht="11.25" customHeight="1">
      <c r="A53" s="112" t="s">
        <v>119</v>
      </c>
      <c r="B53" s="113">
        <v>185</v>
      </c>
      <c r="C53" s="113">
        <v>160</v>
      </c>
      <c r="D53" s="113">
        <v>194</v>
      </c>
      <c r="E53" s="113">
        <v>254</v>
      </c>
      <c r="F53" s="113">
        <v>202</v>
      </c>
      <c r="G53" s="113">
        <v>231</v>
      </c>
      <c r="H53" s="113">
        <v>272</v>
      </c>
      <c r="I53" s="113">
        <v>190</v>
      </c>
      <c r="J53" s="113">
        <v>293</v>
      </c>
      <c r="K53" s="113">
        <v>258</v>
      </c>
      <c r="L53" s="113">
        <v>291</v>
      </c>
      <c r="M53" s="113">
        <v>233</v>
      </c>
      <c r="N53" s="114">
        <f>SUM(B53:M53)</f>
        <v>2763</v>
      </c>
      <c r="O53" s="190" t="b">
        <f>L53&lt;Ogółem!L48</f>
        <v>1</v>
      </c>
    </row>
    <row r="54" spans="1:14" s="118" customFormat="1" ht="9.75" customHeight="1">
      <c r="A54" s="115" t="s">
        <v>20</v>
      </c>
      <c r="B54" s="116">
        <f aca="true" t="shared" si="30" ref="B54:M54">B53/B52*100</f>
        <v>49.202127659574465</v>
      </c>
      <c r="C54" s="116">
        <f t="shared" si="30"/>
        <v>44.32132963988919</v>
      </c>
      <c r="D54" s="116">
        <f t="shared" si="30"/>
        <v>43.59550561797752</v>
      </c>
      <c r="E54" s="116">
        <f t="shared" si="30"/>
        <v>35.425383542538356</v>
      </c>
      <c r="F54" s="116">
        <f t="shared" si="30"/>
        <v>37.13235294117647</v>
      </c>
      <c r="G54" s="116">
        <f t="shared" si="30"/>
        <v>33.624454148471614</v>
      </c>
      <c r="H54" s="116">
        <f t="shared" si="30"/>
        <v>44.95867768595041</v>
      </c>
      <c r="I54" s="116">
        <f t="shared" si="30"/>
        <v>43.57798165137615</v>
      </c>
      <c r="J54" s="116">
        <f t="shared" si="30"/>
        <v>51.40350877192983</v>
      </c>
      <c r="K54" s="116">
        <f t="shared" si="30"/>
        <v>47.51381215469613</v>
      </c>
      <c r="L54" s="116">
        <f t="shared" si="30"/>
        <v>53.69003690036901</v>
      </c>
      <c r="M54" s="116">
        <f t="shared" si="30"/>
        <v>47.070707070707066</v>
      </c>
      <c r="N54" s="117">
        <f>N53/N52*100</f>
        <v>43.71143806359753</v>
      </c>
    </row>
    <row r="55" spans="1:15" s="70" customFormat="1" ht="9.75" customHeight="1">
      <c r="A55" s="76" t="s">
        <v>104</v>
      </c>
      <c r="B55" s="98">
        <v>99</v>
      </c>
      <c r="C55" s="98">
        <v>92</v>
      </c>
      <c r="D55" s="98">
        <v>121</v>
      </c>
      <c r="E55" s="98">
        <v>136</v>
      </c>
      <c r="F55" s="98">
        <v>117</v>
      </c>
      <c r="G55" s="98">
        <v>95</v>
      </c>
      <c r="H55" s="98">
        <v>117</v>
      </c>
      <c r="I55" s="98">
        <v>72</v>
      </c>
      <c r="J55" s="98">
        <v>117</v>
      </c>
      <c r="K55" s="98">
        <v>106</v>
      </c>
      <c r="L55" s="98">
        <v>95</v>
      </c>
      <c r="M55" s="98">
        <v>80</v>
      </c>
      <c r="N55" s="91">
        <f>SUM(B55:M55)</f>
        <v>1247</v>
      </c>
      <c r="O55" s="190" t="b">
        <f>L55&lt;Ogółem!L49</f>
        <v>1</v>
      </c>
    </row>
    <row r="56" spans="1:14" s="118" customFormat="1" ht="9.75" customHeight="1">
      <c r="A56" s="115" t="s">
        <v>20</v>
      </c>
      <c r="B56" s="116">
        <f aca="true" t="shared" si="31" ref="B56:M56">B55/B52*100</f>
        <v>26.329787234042552</v>
      </c>
      <c r="C56" s="116">
        <f t="shared" si="31"/>
        <v>25.48476454293629</v>
      </c>
      <c r="D56" s="116">
        <f t="shared" si="31"/>
        <v>27.191011235955052</v>
      </c>
      <c r="E56" s="116">
        <f t="shared" si="31"/>
        <v>18.967921896792188</v>
      </c>
      <c r="F56" s="116">
        <f t="shared" si="31"/>
        <v>21.50735294117647</v>
      </c>
      <c r="G56" s="116">
        <f t="shared" si="31"/>
        <v>13.828238719068414</v>
      </c>
      <c r="H56" s="116">
        <f t="shared" si="31"/>
        <v>19.33884297520661</v>
      </c>
      <c r="I56" s="116">
        <f t="shared" si="31"/>
        <v>16.51376146788991</v>
      </c>
      <c r="J56" s="116">
        <f t="shared" si="31"/>
        <v>20.526315789473685</v>
      </c>
      <c r="K56" s="116">
        <f t="shared" si="31"/>
        <v>19.521178637200737</v>
      </c>
      <c r="L56" s="116">
        <f t="shared" si="31"/>
        <v>17.52767527675277</v>
      </c>
      <c r="M56" s="116">
        <f t="shared" si="31"/>
        <v>16.161616161616163</v>
      </c>
      <c r="N56" s="117">
        <f>N55/N52*100</f>
        <v>19.727891156462583</v>
      </c>
    </row>
    <row r="57" spans="1:15" s="85" customFormat="1" ht="12" customHeight="1">
      <c r="A57" s="76" t="s">
        <v>105</v>
      </c>
      <c r="B57" s="98">
        <v>75</v>
      </c>
      <c r="C57" s="98">
        <v>85</v>
      </c>
      <c r="D57" s="98">
        <v>82</v>
      </c>
      <c r="E57" s="98">
        <v>81</v>
      </c>
      <c r="F57" s="98">
        <v>89</v>
      </c>
      <c r="G57" s="98">
        <v>81</v>
      </c>
      <c r="H57" s="98">
        <v>99</v>
      </c>
      <c r="I57" s="98">
        <v>68</v>
      </c>
      <c r="J57" s="98">
        <v>108</v>
      </c>
      <c r="K57" s="98">
        <v>98</v>
      </c>
      <c r="L57" s="98">
        <v>81</v>
      </c>
      <c r="M57" s="98">
        <v>55</v>
      </c>
      <c r="N57" s="91">
        <f>SUM(B57:M57)</f>
        <v>1002</v>
      </c>
      <c r="O57" s="190" t="b">
        <f>L57&lt;Ogółem!L51</f>
        <v>1</v>
      </c>
    </row>
    <row r="58" spans="1:14" s="118" customFormat="1" ht="8.25" customHeight="1">
      <c r="A58" s="115" t="s">
        <v>20</v>
      </c>
      <c r="B58" s="116">
        <f aca="true" t="shared" si="32" ref="B58:M58">B57/B52*100</f>
        <v>19.9468085106383</v>
      </c>
      <c r="C58" s="116">
        <f t="shared" si="32"/>
        <v>23.545706371191137</v>
      </c>
      <c r="D58" s="116">
        <f t="shared" si="32"/>
        <v>18.426966292134832</v>
      </c>
      <c r="E58" s="116">
        <f t="shared" si="32"/>
        <v>11.297071129707113</v>
      </c>
      <c r="F58" s="116">
        <f t="shared" si="32"/>
        <v>16.360294117647058</v>
      </c>
      <c r="G58" s="116">
        <f t="shared" si="32"/>
        <v>11.790393013100436</v>
      </c>
      <c r="H58" s="116">
        <f t="shared" si="32"/>
        <v>16.363636363636363</v>
      </c>
      <c r="I58" s="116">
        <f t="shared" si="32"/>
        <v>15.59633027522936</v>
      </c>
      <c r="J58" s="116">
        <f t="shared" si="32"/>
        <v>18.947368421052634</v>
      </c>
      <c r="K58" s="116">
        <f t="shared" si="32"/>
        <v>18.047882136279927</v>
      </c>
      <c r="L58" s="116">
        <f t="shared" si="32"/>
        <v>14.944649446494465</v>
      </c>
      <c r="M58" s="116">
        <f t="shared" si="32"/>
        <v>11.11111111111111</v>
      </c>
      <c r="N58" s="117">
        <f>N57/N52*100</f>
        <v>15.851922164214525</v>
      </c>
    </row>
    <row r="59" spans="1:15" s="85" customFormat="1" ht="20.25" customHeight="1">
      <c r="A59" s="100" t="s">
        <v>106</v>
      </c>
      <c r="B59" s="98">
        <f aca="true" t="shared" si="33" ref="B59:G59">B55-B57</f>
        <v>24</v>
      </c>
      <c r="C59" s="98">
        <f t="shared" si="33"/>
        <v>7</v>
      </c>
      <c r="D59" s="98">
        <f t="shared" si="33"/>
        <v>39</v>
      </c>
      <c r="E59" s="98">
        <f t="shared" si="33"/>
        <v>55</v>
      </c>
      <c r="F59" s="98">
        <f t="shared" si="33"/>
        <v>28</v>
      </c>
      <c r="G59" s="98">
        <f t="shared" si="33"/>
        <v>14</v>
      </c>
      <c r="H59" s="98">
        <f aca="true" t="shared" si="34" ref="H59:M59">H55-H57</f>
        <v>18</v>
      </c>
      <c r="I59" s="98">
        <f t="shared" si="34"/>
        <v>4</v>
      </c>
      <c r="J59" s="98">
        <f t="shared" si="34"/>
        <v>9</v>
      </c>
      <c r="K59" s="98">
        <f t="shared" si="34"/>
        <v>8</v>
      </c>
      <c r="L59" s="98">
        <f t="shared" si="34"/>
        <v>14</v>
      </c>
      <c r="M59" s="98">
        <f t="shared" si="34"/>
        <v>25</v>
      </c>
      <c r="N59" s="91">
        <f>SUM(B59:M59)</f>
        <v>245</v>
      </c>
      <c r="O59" s="190" t="b">
        <f>L59&lt;Ogółem!L53</f>
        <v>1</v>
      </c>
    </row>
    <row r="60" spans="1:14" s="118" customFormat="1" ht="9.75" customHeight="1">
      <c r="A60" s="119" t="s">
        <v>20</v>
      </c>
      <c r="B60" s="116">
        <f aca="true" t="shared" si="35" ref="B60:M60">B59/B52*100</f>
        <v>6.382978723404255</v>
      </c>
      <c r="C60" s="116">
        <f t="shared" si="35"/>
        <v>1.9390581717451523</v>
      </c>
      <c r="D60" s="116">
        <f t="shared" si="35"/>
        <v>8.764044943820224</v>
      </c>
      <c r="E60" s="116">
        <f t="shared" si="35"/>
        <v>7.670850767085077</v>
      </c>
      <c r="F60" s="116">
        <f t="shared" si="35"/>
        <v>5.147058823529411</v>
      </c>
      <c r="G60" s="116">
        <f t="shared" si="35"/>
        <v>2.037845705967977</v>
      </c>
      <c r="H60" s="116">
        <f t="shared" si="35"/>
        <v>2.975206611570248</v>
      </c>
      <c r="I60" s="116">
        <f t="shared" si="35"/>
        <v>0.9174311926605505</v>
      </c>
      <c r="J60" s="116">
        <f t="shared" si="35"/>
        <v>1.5789473684210527</v>
      </c>
      <c r="K60" s="116">
        <f t="shared" si="35"/>
        <v>1.4732965009208103</v>
      </c>
      <c r="L60" s="116">
        <f t="shared" si="35"/>
        <v>2.5830258302583027</v>
      </c>
      <c r="M60" s="116">
        <f t="shared" si="35"/>
        <v>5.05050505050505</v>
      </c>
      <c r="N60" s="117">
        <f>N59/N52*100</f>
        <v>3.875968992248062</v>
      </c>
    </row>
    <row r="61" spans="1:15" s="70" customFormat="1" ht="11.25" customHeight="1">
      <c r="A61" s="76" t="s">
        <v>120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28</v>
      </c>
      <c r="K61" s="98">
        <v>0</v>
      </c>
      <c r="L61" s="98">
        <v>77</v>
      </c>
      <c r="M61" s="98">
        <v>28</v>
      </c>
      <c r="N61" s="91">
        <f>SUM(B61:M61)</f>
        <v>133</v>
      </c>
      <c r="O61" s="190" t="b">
        <f>L61&lt;Ogółem!L55</f>
        <v>1</v>
      </c>
    </row>
    <row r="62" spans="1:14" s="85" customFormat="1" ht="9" customHeight="1">
      <c r="A62" s="80" t="s">
        <v>20</v>
      </c>
      <c r="B62" s="99">
        <f aca="true" t="shared" si="36" ref="B62:M62">B61/B52*100</f>
        <v>0</v>
      </c>
      <c r="C62" s="99">
        <f t="shared" si="36"/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4.912280701754386</v>
      </c>
      <c r="K62" s="99">
        <f t="shared" si="36"/>
        <v>0</v>
      </c>
      <c r="L62" s="99">
        <f t="shared" si="36"/>
        <v>14.206642066420663</v>
      </c>
      <c r="M62" s="99">
        <f t="shared" si="36"/>
        <v>5.656565656565657</v>
      </c>
      <c r="N62" s="92">
        <f>N61/N52*100</f>
        <v>2.104097452934662</v>
      </c>
    </row>
    <row r="63" spans="1:15" s="85" customFormat="1" ht="12" customHeight="1">
      <c r="A63" s="76" t="s">
        <v>86</v>
      </c>
      <c r="B63" s="98">
        <v>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8</v>
      </c>
      <c r="M63" s="98">
        <v>8</v>
      </c>
      <c r="N63" s="91">
        <f>SUM(B63:M63)</f>
        <v>16</v>
      </c>
      <c r="O63" s="190" t="b">
        <f>L63&lt;Ogółem!L57</f>
        <v>1</v>
      </c>
    </row>
    <row r="64" spans="1:14" s="85" customFormat="1" ht="9" customHeight="1">
      <c r="A64" s="80" t="s">
        <v>20</v>
      </c>
      <c r="B64" s="99">
        <f aca="true" t="shared" si="37" ref="B64:N64">B63/B52*100</f>
        <v>0</v>
      </c>
      <c r="C64" s="99">
        <f t="shared" si="37"/>
        <v>0</v>
      </c>
      <c r="D64" s="99">
        <f t="shared" si="37"/>
        <v>0</v>
      </c>
      <c r="E64" s="99">
        <f t="shared" si="37"/>
        <v>0</v>
      </c>
      <c r="F64" s="99">
        <f t="shared" si="37"/>
        <v>0</v>
      </c>
      <c r="G64" s="99">
        <f t="shared" si="37"/>
        <v>0</v>
      </c>
      <c r="H64" s="99">
        <f t="shared" si="37"/>
        <v>0</v>
      </c>
      <c r="I64" s="99">
        <f t="shared" si="37"/>
        <v>0</v>
      </c>
      <c r="J64" s="99">
        <f t="shared" si="37"/>
        <v>0</v>
      </c>
      <c r="K64" s="99">
        <f t="shared" si="37"/>
        <v>0</v>
      </c>
      <c r="L64" s="99">
        <f t="shared" si="37"/>
        <v>1.4760147601476015</v>
      </c>
      <c r="M64" s="99">
        <f t="shared" si="37"/>
        <v>1.6161616161616161</v>
      </c>
      <c r="N64" s="211">
        <f t="shared" si="37"/>
        <v>0.2531245056162</v>
      </c>
    </row>
    <row r="65" spans="1:15" s="70" customFormat="1" ht="11.25" customHeight="1">
      <c r="A65" s="76" t="s">
        <v>121</v>
      </c>
      <c r="B65" s="98">
        <v>8</v>
      </c>
      <c r="C65" s="98">
        <v>5</v>
      </c>
      <c r="D65" s="98">
        <v>12</v>
      </c>
      <c r="E65" s="98">
        <v>15</v>
      </c>
      <c r="F65" s="98">
        <v>12</v>
      </c>
      <c r="G65" s="98">
        <v>20</v>
      </c>
      <c r="H65" s="98">
        <v>3</v>
      </c>
      <c r="I65" s="98">
        <v>21</v>
      </c>
      <c r="J65" s="98">
        <v>26</v>
      </c>
      <c r="K65" s="98">
        <v>31</v>
      </c>
      <c r="L65" s="98">
        <v>20</v>
      </c>
      <c r="M65" s="98">
        <v>14</v>
      </c>
      <c r="N65" s="91">
        <f>SUM(B65:M65)</f>
        <v>187</v>
      </c>
      <c r="O65" s="190" t="b">
        <f>L65&lt;Ogółem!L59</f>
        <v>1</v>
      </c>
    </row>
    <row r="66" spans="1:14" s="118" customFormat="1" ht="8.25" customHeight="1">
      <c r="A66" s="115" t="s">
        <v>20</v>
      </c>
      <c r="B66" s="116">
        <f aca="true" t="shared" si="38" ref="B66:M66">B65/B52*100</f>
        <v>2.127659574468085</v>
      </c>
      <c r="C66" s="116">
        <f t="shared" si="38"/>
        <v>1.3850415512465373</v>
      </c>
      <c r="D66" s="116">
        <f t="shared" si="38"/>
        <v>2.696629213483146</v>
      </c>
      <c r="E66" s="116">
        <f t="shared" si="38"/>
        <v>2.092050209205021</v>
      </c>
      <c r="F66" s="116">
        <f t="shared" si="38"/>
        <v>2.2058823529411766</v>
      </c>
      <c r="G66" s="116">
        <f t="shared" si="38"/>
        <v>2.911208151382824</v>
      </c>
      <c r="H66" s="116">
        <f t="shared" si="38"/>
        <v>0.49586776859504134</v>
      </c>
      <c r="I66" s="116">
        <f t="shared" si="38"/>
        <v>4.81651376146789</v>
      </c>
      <c r="J66" s="116">
        <f t="shared" si="38"/>
        <v>4.56140350877193</v>
      </c>
      <c r="K66" s="116">
        <f t="shared" si="38"/>
        <v>5.70902394106814</v>
      </c>
      <c r="L66" s="116">
        <f t="shared" si="38"/>
        <v>3.6900369003690034</v>
      </c>
      <c r="M66" s="116">
        <f t="shared" si="38"/>
        <v>2.8282828282828283</v>
      </c>
      <c r="N66" s="117">
        <f>N65/N52*100</f>
        <v>2.9583926593893373</v>
      </c>
    </row>
    <row r="67" spans="1:15" s="70" customFormat="1" ht="11.25" customHeight="1">
      <c r="A67" s="76" t="s">
        <v>107</v>
      </c>
      <c r="B67" s="98">
        <v>47</v>
      </c>
      <c r="C67" s="98">
        <v>36</v>
      </c>
      <c r="D67" s="98">
        <v>40</v>
      </c>
      <c r="E67" s="98">
        <v>61</v>
      </c>
      <c r="F67" s="98">
        <v>49</v>
      </c>
      <c r="G67" s="98">
        <v>73</v>
      </c>
      <c r="H67" s="98">
        <v>102</v>
      </c>
      <c r="I67" s="98">
        <v>59</v>
      </c>
      <c r="J67" s="98">
        <v>69</v>
      </c>
      <c r="K67" s="98">
        <v>80</v>
      </c>
      <c r="L67" s="98">
        <v>46</v>
      </c>
      <c r="M67" s="98">
        <v>67</v>
      </c>
      <c r="N67" s="91">
        <f>SUM(B67:M67)</f>
        <v>729</v>
      </c>
      <c r="O67" s="190" t="b">
        <f>L67&lt;Ogółem!L61</f>
        <v>1</v>
      </c>
    </row>
    <row r="68" spans="1:14" s="118" customFormat="1" ht="9" customHeight="1">
      <c r="A68" s="115" t="s">
        <v>20</v>
      </c>
      <c r="B68" s="116">
        <f aca="true" t="shared" si="39" ref="B68:M68">B67/B52*100</f>
        <v>12.5</v>
      </c>
      <c r="C68" s="116">
        <f t="shared" si="39"/>
        <v>9.97229916897507</v>
      </c>
      <c r="D68" s="116">
        <f t="shared" si="39"/>
        <v>8.98876404494382</v>
      </c>
      <c r="E68" s="116">
        <f t="shared" si="39"/>
        <v>8.507670850767084</v>
      </c>
      <c r="F68" s="116">
        <f t="shared" si="39"/>
        <v>9.007352941176471</v>
      </c>
      <c r="G68" s="116">
        <f t="shared" si="39"/>
        <v>10.625909752547306</v>
      </c>
      <c r="H68" s="116">
        <f t="shared" si="39"/>
        <v>16.859504132231404</v>
      </c>
      <c r="I68" s="116">
        <f t="shared" si="39"/>
        <v>13.53211009174312</v>
      </c>
      <c r="J68" s="116">
        <f t="shared" si="39"/>
        <v>12.105263157894736</v>
      </c>
      <c r="K68" s="116">
        <f t="shared" si="39"/>
        <v>14.732965009208105</v>
      </c>
      <c r="L68" s="116">
        <f t="shared" si="39"/>
        <v>8.487084870848708</v>
      </c>
      <c r="M68" s="116">
        <f t="shared" si="39"/>
        <v>13.535353535353536</v>
      </c>
      <c r="N68" s="117">
        <f>N67/N52*100</f>
        <v>11.532985287138112</v>
      </c>
    </row>
    <row r="69" spans="1:15" s="70" customFormat="1" ht="11.25" customHeight="1">
      <c r="A69" s="76" t="s">
        <v>108</v>
      </c>
      <c r="B69" s="98">
        <v>17</v>
      </c>
      <c r="C69" s="98">
        <v>19</v>
      </c>
      <c r="D69" s="98">
        <v>18</v>
      </c>
      <c r="E69" s="98">
        <v>25</v>
      </c>
      <c r="F69" s="98">
        <v>17</v>
      </c>
      <c r="G69" s="98">
        <v>29</v>
      </c>
      <c r="H69" s="98">
        <v>31</v>
      </c>
      <c r="I69" s="98">
        <v>29</v>
      </c>
      <c r="J69" s="98">
        <v>23</v>
      </c>
      <c r="K69" s="98">
        <v>24</v>
      </c>
      <c r="L69" s="98">
        <v>30</v>
      </c>
      <c r="M69" s="98">
        <v>29</v>
      </c>
      <c r="N69" s="91">
        <f>SUM(B69:M69)</f>
        <v>291</v>
      </c>
      <c r="O69" s="190" t="b">
        <f>L69&lt;Ogółem!L63</f>
        <v>1</v>
      </c>
    </row>
    <row r="70" spans="1:14" s="118" customFormat="1" ht="9" customHeight="1">
      <c r="A70" s="115" t="s">
        <v>20</v>
      </c>
      <c r="B70" s="116">
        <f aca="true" t="shared" si="40" ref="B70:M70">B69/B52*100</f>
        <v>4.521276595744681</v>
      </c>
      <c r="C70" s="116">
        <f t="shared" si="40"/>
        <v>5.263157894736842</v>
      </c>
      <c r="D70" s="116">
        <f t="shared" si="40"/>
        <v>4.044943820224719</v>
      </c>
      <c r="E70" s="116">
        <f t="shared" si="40"/>
        <v>3.486750348675035</v>
      </c>
      <c r="F70" s="116">
        <f t="shared" si="40"/>
        <v>3.125</v>
      </c>
      <c r="G70" s="116">
        <f t="shared" si="40"/>
        <v>4.2212518195050945</v>
      </c>
      <c r="H70" s="116">
        <f t="shared" si="40"/>
        <v>5.12396694214876</v>
      </c>
      <c r="I70" s="116">
        <f t="shared" si="40"/>
        <v>6.651376146788992</v>
      </c>
      <c r="J70" s="116">
        <f t="shared" si="40"/>
        <v>4.035087719298246</v>
      </c>
      <c r="K70" s="116">
        <f t="shared" si="40"/>
        <v>4.41988950276243</v>
      </c>
      <c r="L70" s="116">
        <f t="shared" si="40"/>
        <v>5.535055350553505</v>
      </c>
      <c r="M70" s="116">
        <f t="shared" si="40"/>
        <v>5.858585858585859</v>
      </c>
      <c r="N70" s="117">
        <f>N69/N52*100</f>
        <v>4.603701945894637</v>
      </c>
    </row>
    <row r="71" spans="1:15" s="70" customFormat="1" ht="12" customHeight="1">
      <c r="A71" s="76" t="s">
        <v>109</v>
      </c>
      <c r="B71" s="98">
        <v>0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10</v>
      </c>
      <c r="K71" s="98">
        <v>4</v>
      </c>
      <c r="L71" s="98">
        <v>0</v>
      </c>
      <c r="M71" s="98">
        <v>1</v>
      </c>
      <c r="N71" s="91">
        <f>SUM(B71:M71)</f>
        <v>15</v>
      </c>
      <c r="O71" s="190" t="b">
        <f>L71&lt;Ogółem!L65</f>
        <v>1</v>
      </c>
    </row>
    <row r="72" spans="1:14" s="85" customFormat="1" ht="9.75" customHeight="1">
      <c r="A72" s="80" t="s">
        <v>20</v>
      </c>
      <c r="B72" s="99">
        <f aca="true" t="shared" si="41" ref="B72:M72">B71/B52*100</f>
        <v>0</v>
      </c>
      <c r="C72" s="99">
        <f t="shared" si="41"/>
        <v>0</v>
      </c>
      <c r="D72" s="99">
        <f t="shared" si="41"/>
        <v>0</v>
      </c>
      <c r="E72" s="99">
        <f t="shared" si="41"/>
        <v>0</v>
      </c>
      <c r="F72" s="99">
        <f t="shared" si="41"/>
        <v>0</v>
      </c>
      <c r="G72" s="99">
        <f t="shared" si="41"/>
        <v>0</v>
      </c>
      <c r="H72" s="99">
        <f t="shared" si="41"/>
        <v>0</v>
      </c>
      <c r="I72" s="99">
        <f t="shared" si="41"/>
        <v>0</v>
      </c>
      <c r="J72" s="99">
        <f t="shared" si="41"/>
        <v>1.7543859649122806</v>
      </c>
      <c r="K72" s="99">
        <f t="shared" si="41"/>
        <v>0.7366482504604052</v>
      </c>
      <c r="L72" s="99">
        <f t="shared" si="41"/>
        <v>0</v>
      </c>
      <c r="M72" s="99">
        <f t="shared" si="41"/>
        <v>0.20202020202020202</v>
      </c>
      <c r="N72" s="92">
        <f>N71/N52*100</f>
        <v>0.23730422401518747</v>
      </c>
    </row>
    <row r="73" spans="1:15" s="70" customFormat="1" ht="10.5" customHeight="1">
      <c r="A73" s="76" t="s">
        <v>110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1">
        <f>SUM(B73:M73)</f>
        <v>0</v>
      </c>
      <c r="O73" s="190" t="b">
        <f>L73&lt;Ogółem!L67</f>
        <v>0</v>
      </c>
    </row>
    <row r="74" spans="1:14" s="85" customFormat="1" ht="9" customHeight="1">
      <c r="A74" s="80" t="s">
        <v>20</v>
      </c>
      <c r="B74" s="99">
        <f aca="true" t="shared" si="42" ref="B74:M74">B73/B52*100</f>
        <v>0</v>
      </c>
      <c r="C74" s="99">
        <f t="shared" si="42"/>
        <v>0</v>
      </c>
      <c r="D74" s="99">
        <f t="shared" si="42"/>
        <v>0</v>
      </c>
      <c r="E74" s="99">
        <f t="shared" si="42"/>
        <v>0</v>
      </c>
      <c r="F74" s="99">
        <f t="shared" si="42"/>
        <v>0</v>
      </c>
      <c r="G74" s="99">
        <f t="shared" si="42"/>
        <v>0</v>
      </c>
      <c r="H74" s="99">
        <f t="shared" si="42"/>
        <v>0</v>
      </c>
      <c r="I74" s="99">
        <f t="shared" si="42"/>
        <v>0</v>
      </c>
      <c r="J74" s="99">
        <f t="shared" si="42"/>
        <v>0</v>
      </c>
      <c r="K74" s="99">
        <f t="shared" si="42"/>
        <v>0</v>
      </c>
      <c r="L74" s="99">
        <f t="shared" si="42"/>
        <v>0</v>
      </c>
      <c r="M74" s="99">
        <f t="shared" si="42"/>
        <v>0</v>
      </c>
      <c r="N74" s="92">
        <f>N73/N52*100</f>
        <v>0</v>
      </c>
    </row>
    <row r="75" spans="1:15" ht="10.5" customHeight="1">
      <c r="A75" s="76" t="s">
        <v>111</v>
      </c>
      <c r="B75" s="98">
        <v>4</v>
      </c>
      <c r="C75" s="98">
        <v>2</v>
      </c>
      <c r="D75" s="98">
        <v>3</v>
      </c>
      <c r="E75" s="98">
        <v>10</v>
      </c>
      <c r="F75" s="98">
        <v>5</v>
      </c>
      <c r="G75" s="98">
        <v>7</v>
      </c>
      <c r="H75" s="98">
        <v>10</v>
      </c>
      <c r="I75" s="98">
        <v>5</v>
      </c>
      <c r="J75" s="98">
        <v>1</v>
      </c>
      <c r="K75" s="98">
        <v>2</v>
      </c>
      <c r="L75" s="98">
        <v>4</v>
      </c>
      <c r="M75" s="98">
        <v>2</v>
      </c>
      <c r="N75" s="91">
        <f>SUM(B75:M75)</f>
        <v>55</v>
      </c>
      <c r="O75" s="190" t="b">
        <f>L75&lt;Ogółem!L69</f>
        <v>1</v>
      </c>
    </row>
    <row r="76" spans="1:14" ht="9" customHeight="1">
      <c r="A76" s="80" t="s">
        <v>20</v>
      </c>
      <c r="B76" s="99">
        <f aca="true" t="shared" si="43" ref="B76:M76">B75/B52*100</f>
        <v>1.0638297872340425</v>
      </c>
      <c r="C76" s="99">
        <f t="shared" si="43"/>
        <v>0.554016620498615</v>
      </c>
      <c r="D76" s="99">
        <f t="shared" si="43"/>
        <v>0.6741573033707865</v>
      </c>
      <c r="E76" s="99">
        <f t="shared" si="43"/>
        <v>1.394700139470014</v>
      </c>
      <c r="F76" s="99">
        <f t="shared" si="43"/>
        <v>0.9191176470588236</v>
      </c>
      <c r="G76" s="99">
        <f t="shared" si="43"/>
        <v>1.0189228529839884</v>
      </c>
      <c r="H76" s="99">
        <f t="shared" si="43"/>
        <v>1.6528925619834711</v>
      </c>
      <c r="I76" s="99">
        <f t="shared" si="43"/>
        <v>1.146788990825688</v>
      </c>
      <c r="J76" s="99">
        <f t="shared" si="43"/>
        <v>0.17543859649122806</v>
      </c>
      <c r="K76" s="99">
        <f t="shared" si="43"/>
        <v>0.3683241252302026</v>
      </c>
      <c r="L76" s="99">
        <f t="shared" si="43"/>
        <v>0.7380073800738007</v>
      </c>
      <c r="M76" s="99">
        <f t="shared" si="43"/>
        <v>0.40404040404040403</v>
      </c>
      <c r="N76" s="92">
        <f>N75/N52*100</f>
        <v>0.8701154880556873</v>
      </c>
    </row>
    <row r="77" spans="1:15" ht="10.5" customHeight="1">
      <c r="A77" s="76" t="s">
        <v>112</v>
      </c>
      <c r="B77" s="98">
        <f aca="true" t="shared" si="44" ref="B77:L77">B53-B55-B61-B63-B65-B67-B69-B71-B73-B75</f>
        <v>10</v>
      </c>
      <c r="C77" s="98">
        <f t="shared" si="44"/>
        <v>6</v>
      </c>
      <c r="D77" s="98">
        <f t="shared" si="44"/>
        <v>0</v>
      </c>
      <c r="E77" s="98">
        <f t="shared" si="44"/>
        <v>7</v>
      </c>
      <c r="F77" s="98">
        <f t="shared" si="44"/>
        <v>2</v>
      </c>
      <c r="G77" s="98">
        <f t="shared" si="44"/>
        <v>7</v>
      </c>
      <c r="H77" s="98">
        <f t="shared" si="44"/>
        <v>9</v>
      </c>
      <c r="I77" s="98">
        <f t="shared" si="44"/>
        <v>4</v>
      </c>
      <c r="J77" s="98">
        <f t="shared" si="44"/>
        <v>19</v>
      </c>
      <c r="K77" s="98">
        <f t="shared" si="44"/>
        <v>11</v>
      </c>
      <c r="L77" s="98">
        <f t="shared" si="44"/>
        <v>11</v>
      </c>
      <c r="M77" s="98">
        <f>M53-M55-M61-M63-M65-M67-M69-M71-M73-M75</f>
        <v>4</v>
      </c>
      <c r="N77" s="91">
        <f>SUM(B77:M77)</f>
        <v>90</v>
      </c>
      <c r="O77" s="190" t="b">
        <f>L77&lt;Ogółem!L71</f>
        <v>1</v>
      </c>
    </row>
    <row r="78" spans="1:14" ht="9.75" customHeight="1" thickBot="1">
      <c r="A78" s="86" t="s">
        <v>20</v>
      </c>
      <c r="B78" s="102">
        <f aca="true" t="shared" si="45" ref="B78:M78">B77/B52*100</f>
        <v>2.6595744680851063</v>
      </c>
      <c r="C78" s="102">
        <f t="shared" si="45"/>
        <v>1.662049861495845</v>
      </c>
      <c r="D78" s="102">
        <f t="shared" si="45"/>
        <v>0</v>
      </c>
      <c r="E78" s="102">
        <f t="shared" si="45"/>
        <v>0.9762900976290098</v>
      </c>
      <c r="F78" s="102">
        <f t="shared" si="45"/>
        <v>0.3676470588235294</v>
      </c>
      <c r="G78" s="102">
        <f t="shared" si="45"/>
        <v>1.0189228529839884</v>
      </c>
      <c r="H78" s="102">
        <f t="shared" si="45"/>
        <v>1.487603305785124</v>
      </c>
      <c r="I78" s="102">
        <f t="shared" si="45"/>
        <v>0.9174311926605505</v>
      </c>
      <c r="J78" s="102">
        <f t="shared" si="45"/>
        <v>3.3333333333333335</v>
      </c>
      <c r="K78" s="102">
        <f t="shared" si="45"/>
        <v>2.0257826887661143</v>
      </c>
      <c r="L78" s="102">
        <f t="shared" si="45"/>
        <v>2.029520295202952</v>
      </c>
      <c r="M78" s="102">
        <f t="shared" si="45"/>
        <v>0.8080808080808081</v>
      </c>
      <c r="N78" s="93">
        <f>N77/N52*100</f>
        <v>1.4238253440911248</v>
      </c>
    </row>
  </sheetData>
  <printOptions/>
  <pageMargins left="0.75" right="0.5" top="0.25" bottom="0.2" header="0.25" footer="0.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B1:O58"/>
  <sheetViews>
    <sheetView zoomScale="90" zoomScaleNormal="90" workbookViewId="0" topLeftCell="A1">
      <selection activeCell="K3" sqref="K3"/>
    </sheetView>
  </sheetViews>
  <sheetFormatPr defaultColWidth="9.00390625" defaultRowHeight="12.75"/>
  <cols>
    <col min="1" max="1" width="3.00390625" style="103" customWidth="1"/>
    <col min="2" max="2" width="24.375" style="177" customWidth="1"/>
    <col min="3" max="15" width="5.375" style="177" customWidth="1"/>
    <col min="16" max="16384" width="8.00390625" style="103" customWidth="1"/>
  </cols>
  <sheetData>
    <row r="1" spans="2:15" ht="10.5" customHeight="1" thickBot="1">
      <c r="B1" s="221" t="s">
        <v>125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2:15" s="70" customFormat="1" ht="13.5" thickBot="1" thickTop="1">
      <c r="B2" s="120" t="s">
        <v>1</v>
      </c>
      <c r="C2" s="121" t="s">
        <v>72</v>
      </c>
      <c r="D2" s="122" t="s">
        <v>73</v>
      </c>
      <c r="E2" s="122" t="s">
        <v>74</v>
      </c>
      <c r="F2" s="122" t="s">
        <v>75</v>
      </c>
      <c r="G2" s="122" t="s">
        <v>76</v>
      </c>
      <c r="H2" s="122" t="s">
        <v>77</v>
      </c>
      <c r="I2" s="122" t="s">
        <v>78</v>
      </c>
      <c r="J2" s="122" t="s">
        <v>79</v>
      </c>
      <c r="K2" s="122" t="s">
        <v>80</v>
      </c>
      <c r="L2" s="122" t="s">
        <v>81</v>
      </c>
      <c r="M2" s="122" t="s">
        <v>82</v>
      </c>
      <c r="N2" s="122" t="s">
        <v>83</v>
      </c>
      <c r="O2" s="123" t="s">
        <v>126</v>
      </c>
    </row>
    <row r="3" spans="2:15" ht="13.5" thickTop="1">
      <c r="B3" s="124" t="s">
        <v>127</v>
      </c>
      <c r="C3" s="125">
        <v>59</v>
      </c>
      <c r="D3" s="126">
        <v>53</v>
      </c>
      <c r="E3" s="126">
        <v>90</v>
      </c>
      <c r="F3" s="126">
        <v>98</v>
      </c>
      <c r="G3" s="126">
        <v>41</v>
      </c>
      <c r="H3" s="126">
        <v>24</v>
      </c>
      <c r="I3" s="126">
        <v>128</v>
      </c>
      <c r="J3" s="126">
        <v>229</v>
      </c>
      <c r="K3" s="126">
        <v>245</v>
      </c>
      <c r="L3" s="126">
        <v>363</v>
      </c>
      <c r="M3" s="126">
        <v>249</v>
      </c>
      <c r="N3" s="126">
        <v>167</v>
      </c>
      <c r="O3" s="127">
        <f aca="true" t="shared" si="0" ref="O3:O18">SUM(C3:N3)</f>
        <v>1746</v>
      </c>
    </row>
    <row r="4" spans="2:15" ht="12.75">
      <c r="B4" s="128" t="s">
        <v>128</v>
      </c>
      <c r="C4" s="125">
        <v>57</v>
      </c>
      <c r="D4" s="126">
        <v>40</v>
      </c>
      <c r="E4" s="126">
        <v>67</v>
      </c>
      <c r="F4" s="126">
        <v>64</v>
      </c>
      <c r="G4" s="126">
        <v>28</v>
      </c>
      <c r="H4" s="126">
        <v>20</v>
      </c>
      <c r="I4" s="126">
        <v>112</v>
      </c>
      <c r="J4" s="126">
        <v>201</v>
      </c>
      <c r="K4" s="126">
        <v>196</v>
      </c>
      <c r="L4" s="126">
        <v>215</v>
      </c>
      <c r="M4" s="126">
        <v>213</v>
      </c>
      <c r="N4" s="126">
        <v>149</v>
      </c>
      <c r="O4" s="129">
        <f t="shared" si="0"/>
        <v>1362</v>
      </c>
    </row>
    <row r="5" spans="2:15" ht="12.75">
      <c r="B5" s="130" t="s">
        <v>129</v>
      </c>
      <c r="C5" s="131">
        <v>52</v>
      </c>
      <c r="D5" s="132">
        <v>72</v>
      </c>
      <c r="E5" s="132">
        <v>60</v>
      </c>
      <c r="F5" s="132">
        <v>69</v>
      </c>
      <c r="G5" s="132">
        <v>83</v>
      </c>
      <c r="H5" s="132">
        <v>60</v>
      </c>
      <c r="I5" s="132">
        <v>41</v>
      </c>
      <c r="J5" s="132">
        <v>99</v>
      </c>
      <c r="K5" s="132">
        <v>120</v>
      </c>
      <c r="L5" s="132">
        <v>169</v>
      </c>
      <c r="M5" s="132">
        <v>113</v>
      </c>
      <c r="N5" s="132">
        <v>77</v>
      </c>
      <c r="O5" s="129">
        <f t="shared" si="0"/>
        <v>1015</v>
      </c>
    </row>
    <row r="6" spans="2:15" ht="18" customHeight="1">
      <c r="B6" s="130" t="s">
        <v>130</v>
      </c>
      <c r="C6" s="131">
        <v>120</v>
      </c>
      <c r="D6" s="132">
        <v>74</v>
      </c>
      <c r="E6" s="132">
        <v>64</v>
      </c>
      <c r="F6" s="132">
        <v>36</v>
      </c>
      <c r="G6" s="132">
        <v>33</v>
      </c>
      <c r="H6" s="132">
        <v>42</v>
      </c>
      <c r="I6" s="132">
        <v>150</v>
      </c>
      <c r="J6" s="132">
        <v>0</v>
      </c>
      <c r="K6" s="132">
        <v>0</v>
      </c>
      <c r="L6" s="132">
        <v>0</v>
      </c>
      <c r="M6" s="132">
        <v>0</v>
      </c>
      <c r="N6" s="132">
        <v>0</v>
      </c>
      <c r="O6" s="129">
        <f>SUM(C6:N6)</f>
        <v>519</v>
      </c>
    </row>
    <row r="7" spans="2:15" ht="18.75" customHeight="1">
      <c r="B7" s="130" t="s">
        <v>131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90</v>
      </c>
      <c r="K7" s="132">
        <v>108</v>
      </c>
      <c r="L7" s="132">
        <v>361</v>
      </c>
      <c r="M7" s="132">
        <v>212</v>
      </c>
      <c r="N7" s="132">
        <v>298</v>
      </c>
      <c r="O7" s="129">
        <f t="shared" si="0"/>
        <v>1069</v>
      </c>
    </row>
    <row r="8" spans="2:15" ht="18" customHeight="1">
      <c r="B8" s="130" t="s">
        <v>132</v>
      </c>
      <c r="C8" s="131">
        <v>35</v>
      </c>
      <c r="D8" s="132">
        <v>19</v>
      </c>
      <c r="E8" s="132">
        <v>30</v>
      </c>
      <c r="F8" s="132">
        <v>17</v>
      </c>
      <c r="G8" s="132">
        <v>17</v>
      </c>
      <c r="H8" s="132">
        <v>77</v>
      </c>
      <c r="I8" s="132">
        <v>182</v>
      </c>
      <c r="J8" s="132">
        <v>91</v>
      </c>
      <c r="K8" s="132">
        <v>139</v>
      </c>
      <c r="L8" s="132">
        <v>105</v>
      </c>
      <c r="M8" s="132">
        <v>54</v>
      </c>
      <c r="N8" s="132">
        <v>64</v>
      </c>
      <c r="O8" s="129">
        <f t="shared" si="0"/>
        <v>830</v>
      </c>
    </row>
    <row r="9" spans="2:15" ht="19.5" customHeight="1">
      <c r="B9" s="130" t="s">
        <v>133</v>
      </c>
      <c r="C9" s="131">
        <v>209</v>
      </c>
      <c r="D9" s="132">
        <v>0</v>
      </c>
      <c r="E9" s="132">
        <v>238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155</v>
      </c>
      <c r="N9" s="132">
        <v>179</v>
      </c>
      <c r="O9" s="129">
        <f t="shared" si="0"/>
        <v>781</v>
      </c>
    </row>
    <row r="10" spans="2:15" ht="18.75" customHeight="1">
      <c r="B10" s="130" t="s">
        <v>134</v>
      </c>
      <c r="C10" s="131">
        <v>91</v>
      </c>
      <c r="D10" s="132">
        <v>270</v>
      </c>
      <c r="E10" s="132">
        <v>276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40</v>
      </c>
      <c r="N10" s="132">
        <v>70</v>
      </c>
      <c r="O10" s="129">
        <f t="shared" si="0"/>
        <v>747</v>
      </c>
    </row>
    <row r="11" spans="2:15" ht="12.75">
      <c r="B11" s="130" t="s">
        <v>135</v>
      </c>
      <c r="C11" s="131">
        <v>10</v>
      </c>
      <c r="D11" s="132">
        <v>0</v>
      </c>
      <c r="E11" s="132">
        <v>8</v>
      </c>
      <c r="F11" s="132">
        <v>6</v>
      </c>
      <c r="G11" s="132">
        <v>6</v>
      </c>
      <c r="H11" s="132">
        <v>6</v>
      </c>
      <c r="I11" s="132">
        <v>26</v>
      </c>
      <c r="J11" s="132">
        <v>25</v>
      </c>
      <c r="K11" s="132">
        <v>5</v>
      </c>
      <c r="L11" s="132">
        <v>4</v>
      </c>
      <c r="M11" s="132">
        <v>5</v>
      </c>
      <c r="N11" s="132">
        <v>0</v>
      </c>
      <c r="O11" s="129">
        <f t="shared" si="0"/>
        <v>101</v>
      </c>
    </row>
    <row r="12" spans="2:15" ht="12.75">
      <c r="B12" s="130" t="s">
        <v>136</v>
      </c>
      <c r="C12" s="131">
        <v>0</v>
      </c>
      <c r="D12" s="132">
        <v>0</v>
      </c>
      <c r="E12" s="132">
        <v>0</v>
      </c>
      <c r="F12" s="132">
        <v>6</v>
      </c>
      <c r="G12" s="132">
        <v>21</v>
      </c>
      <c r="H12" s="132">
        <v>6</v>
      </c>
      <c r="I12" s="132">
        <v>22</v>
      </c>
      <c r="J12" s="132">
        <v>29</v>
      </c>
      <c r="K12" s="132">
        <v>17</v>
      </c>
      <c r="L12" s="132">
        <v>17</v>
      </c>
      <c r="M12" s="132">
        <v>5</v>
      </c>
      <c r="N12" s="132">
        <v>23</v>
      </c>
      <c r="O12" s="129">
        <f>SUM(C12:N12)</f>
        <v>146</v>
      </c>
    </row>
    <row r="13" spans="2:15" ht="19.5" customHeight="1">
      <c r="B13" s="130" t="s">
        <v>137</v>
      </c>
      <c r="C13" s="131">
        <v>104</v>
      </c>
      <c r="D13" s="132">
        <v>140</v>
      </c>
      <c r="E13" s="132">
        <v>145</v>
      </c>
      <c r="F13" s="132">
        <v>98</v>
      </c>
      <c r="G13" s="132">
        <v>112</v>
      </c>
      <c r="H13" s="132">
        <v>102</v>
      </c>
      <c r="I13" s="132">
        <v>93</v>
      </c>
      <c r="J13" s="132">
        <v>106</v>
      </c>
      <c r="K13" s="132">
        <v>108</v>
      </c>
      <c r="L13" s="132">
        <v>49</v>
      </c>
      <c r="M13" s="132">
        <v>49</v>
      </c>
      <c r="N13" s="132">
        <v>49</v>
      </c>
      <c r="O13" s="129">
        <f t="shared" si="0"/>
        <v>1155</v>
      </c>
    </row>
    <row r="14" spans="2:15" ht="12.75">
      <c r="B14" s="133" t="s">
        <v>138</v>
      </c>
      <c r="C14" s="131">
        <v>7</v>
      </c>
      <c r="D14" s="132">
        <v>6</v>
      </c>
      <c r="E14" s="132">
        <v>8</v>
      </c>
      <c r="F14" s="132">
        <v>5</v>
      </c>
      <c r="G14" s="132">
        <v>8</v>
      </c>
      <c r="H14" s="132">
        <v>6</v>
      </c>
      <c r="I14" s="132">
        <v>0</v>
      </c>
      <c r="J14" s="132">
        <v>4</v>
      </c>
      <c r="K14" s="132">
        <v>16</v>
      </c>
      <c r="L14" s="132">
        <v>10</v>
      </c>
      <c r="M14" s="132">
        <v>6</v>
      </c>
      <c r="N14" s="132">
        <v>0</v>
      </c>
      <c r="O14" s="129">
        <f t="shared" si="0"/>
        <v>76</v>
      </c>
    </row>
    <row r="15" spans="2:15" ht="18.75" customHeight="1">
      <c r="B15" s="130" t="s">
        <v>139</v>
      </c>
      <c r="C15" s="134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10</v>
      </c>
      <c r="M15" s="132">
        <v>0</v>
      </c>
      <c r="N15" s="135">
        <v>0</v>
      </c>
      <c r="O15" s="129">
        <f t="shared" si="0"/>
        <v>10</v>
      </c>
    </row>
    <row r="16" spans="2:15" ht="18" customHeight="1">
      <c r="B16" s="130" t="s">
        <v>176</v>
      </c>
      <c r="C16" s="134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21</v>
      </c>
      <c r="M16" s="132">
        <v>0</v>
      </c>
      <c r="N16" s="135">
        <v>0</v>
      </c>
      <c r="O16" s="129">
        <f>SUM(C16:N16)</f>
        <v>21</v>
      </c>
    </row>
    <row r="17" spans="2:15" ht="18" customHeight="1">
      <c r="B17" s="130" t="s">
        <v>175</v>
      </c>
      <c r="C17" s="134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19</v>
      </c>
      <c r="N17" s="135">
        <v>0</v>
      </c>
      <c r="O17" s="129">
        <f>SUM(C17:N17)</f>
        <v>19</v>
      </c>
    </row>
    <row r="18" spans="2:15" ht="19.5" customHeight="1" thickBot="1">
      <c r="B18" s="192" t="s">
        <v>177</v>
      </c>
      <c r="C18" s="193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37</v>
      </c>
      <c r="N18" s="195">
        <v>10</v>
      </c>
      <c r="O18" s="196">
        <f t="shared" si="0"/>
        <v>47</v>
      </c>
    </row>
    <row r="19" spans="2:15" ht="12.75" customHeight="1" thickTop="1">
      <c r="B19" s="222" t="s">
        <v>140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2:15" ht="6.75" customHeight="1" thickBot="1">
      <c r="B20" s="219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220"/>
    </row>
    <row r="21" spans="2:15" ht="13.5" thickTop="1">
      <c r="B21" s="199" t="s">
        <v>141</v>
      </c>
      <c r="C21" s="218">
        <v>137</v>
      </c>
      <c r="D21" s="138">
        <v>70</v>
      </c>
      <c r="E21" s="139">
        <v>194</v>
      </c>
      <c r="F21" s="146">
        <v>330</v>
      </c>
      <c r="G21" s="146">
        <v>253</v>
      </c>
      <c r="H21" s="146">
        <v>131</v>
      </c>
      <c r="I21" s="146">
        <v>133</v>
      </c>
      <c r="J21" s="146">
        <v>123</v>
      </c>
      <c r="K21" s="146">
        <v>145</v>
      </c>
      <c r="L21" s="146">
        <v>150</v>
      </c>
      <c r="M21" s="146">
        <v>91</v>
      </c>
      <c r="N21" s="139">
        <v>153</v>
      </c>
      <c r="O21" s="147">
        <f aca="true" t="shared" si="1" ref="O21:O37">SUM(C21:N21)</f>
        <v>1910</v>
      </c>
    </row>
    <row r="22" spans="2:15" ht="15" customHeight="1">
      <c r="B22" s="197" t="s">
        <v>142</v>
      </c>
      <c r="C22" s="140">
        <v>52</v>
      </c>
      <c r="D22" s="141">
        <v>17</v>
      </c>
      <c r="E22" s="142">
        <v>96</v>
      </c>
      <c r="F22" s="143">
        <v>203</v>
      </c>
      <c r="G22" s="143">
        <v>128</v>
      </c>
      <c r="H22" s="143">
        <v>39</v>
      </c>
      <c r="I22" s="143">
        <v>34</v>
      </c>
      <c r="J22" s="143">
        <v>49</v>
      </c>
      <c r="K22" s="143">
        <v>48</v>
      </c>
      <c r="L22" s="143">
        <v>71</v>
      </c>
      <c r="M22" s="143">
        <v>37</v>
      </c>
      <c r="N22" s="142">
        <v>112</v>
      </c>
      <c r="O22" s="144">
        <f t="shared" si="1"/>
        <v>886</v>
      </c>
    </row>
    <row r="23" spans="2:15" ht="13.5" customHeight="1">
      <c r="B23" s="197" t="s">
        <v>143</v>
      </c>
      <c r="C23" s="140">
        <v>0</v>
      </c>
      <c r="D23" s="141">
        <v>0</v>
      </c>
      <c r="E23" s="142">
        <v>0</v>
      </c>
      <c r="F23" s="143">
        <v>0</v>
      </c>
      <c r="G23" s="143">
        <v>10</v>
      </c>
      <c r="H23" s="143">
        <v>1</v>
      </c>
      <c r="I23" s="143">
        <v>1</v>
      </c>
      <c r="J23" s="143">
        <v>0</v>
      </c>
      <c r="K23" s="143">
        <v>0</v>
      </c>
      <c r="L23" s="143">
        <v>0</v>
      </c>
      <c r="M23" s="143">
        <v>0</v>
      </c>
      <c r="N23" s="142">
        <v>0</v>
      </c>
      <c r="O23" s="144">
        <f>SUM(C23:N23)</f>
        <v>12</v>
      </c>
    </row>
    <row r="24" spans="2:15" ht="13.5" customHeight="1">
      <c r="B24" s="197" t="s">
        <v>144</v>
      </c>
      <c r="C24" s="140">
        <v>2</v>
      </c>
      <c r="D24" s="141">
        <v>3</v>
      </c>
      <c r="E24" s="142">
        <v>6</v>
      </c>
      <c r="F24" s="143">
        <v>4</v>
      </c>
      <c r="G24" s="143">
        <v>2</v>
      </c>
      <c r="H24" s="143">
        <v>2</v>
      </c>
      <c r="I24" s="143">
        <v>1</v>
      </c>
      <c r="J24" s="143">
        <v>2</v>
      </c>
      <c r="K24" s="143">
        <v>2</v>
      </c>
      <c r="L24" s="143">
        <v>4</v>
      </c>
      <c r="M24" s="143">
        <v>1</v>
      </c>
      <c r="N24" s="142">
        <v>2</v>
      </c>
      <c r="O24" s="144">
        <f t="shared" si="1"/>
        <v>31</v>
      </c>
    </row>
    <row r="25" spans="2:15" ht="13.5" customHeight="1" thickBot="1">
      <c r="B25" s="198" t="s">
        <v>145</v>
      </c>
      <c r="C25" s="136">
        <v>83</v>
      </c>
      <c r="D25" s="137">
        <v>50</v>
      </c>
      <c r="E25" s="137">
        <v>92</v>
      </c>
      <c r="F25" s="137">
        <v>123</v>
      </c>
      <c r="G25" s="137">
        <v>113</v>
      </c>
      <c r="H25" s="137">
        <v>89</v>
      </c>
      <c r="I25" s="137">
        <f aca="true" t="shared" si="2" ref="I25:N25">I21-I22-I24-I23</f>
        <v>97</v>
      </c>
      <c r="J25" s="137">
        <f t="shared" si="2"/>
        <v>72</v>
      </c>
      <c r="K25" s="137">
        <f t="shared" si="2"/>
        <v>95</v>
      </c>
      <c r="L25" s="137">
        <f t="shared" si="2"/>
        <v>75</v>
      </c>
      <c r="M25" s="137">
        <f t="shared" si="2"/>
        <v>53</v>
      </c>
      <c r="N25" s="137">
        <f t="shared" si="2"/>
        <v>39</v>
      </c>
      <c r="O25" s="145">
        <f t="shared" si="1"/>
        <v>981</v>
      </c>
    </row>
    <row r="26" spans="2:15" ht="21.75" customHeight="1" thickTop="1">
      <c r="B26" s="199" t="s">
        <v>146</v>
      </c>
      <c r="C26" s="138">
        <v>280</v>
      </c>
      <c r="D26" s="146">
        <v>156</v>
      </c>
      <c r="E26" s="146">
        <v>457</v>
      </c>
      <c r="F26" s="146">
        <v>430</v>
      </c>
      <c r="G26" s="146">
        <v>282</v>
      </c>
      <c r="H26" s="146">
        <v>351</v>
      </c>
      <c r="I26" s="146">
        <v>109</v>
      </c>
      <c r="J26" s="146">
        <v>198</v>
      </c>
      <c r="K26" s="146">
        <v>281</v>
      </c>
      <c r="L26" s="146">
        <v>272</v>
      </c>
      <c r="M26" s="146">
        <v>218</v>
      </c>
      <c r="N26" s="139">
        <v>231</v>
      </c>
      <c r="O26" s="147">
        <f t="shared" si="1"/>
        <v>3265</v>
      </c>
    </row>
    <row r="27" spans="2:15" s="149" customFormat="1" ht="13.5" customHeight="1">
      <c r="B27" s="197" t="s">
        <v>147</v>
      </c>
      <c r="C27" s="141">
        <v>91</v>
      </c>
      <c r="D27" s="143">
        <v>37</v>
      </c>
      <c r="E27" s="143">
        <v>168</v>
      </c>
      <c r="F27" s="143">
        <v>235</v>
      </c>
      <c r="G27" s="143">
        <v>77</v>
      </c>
      <c r="H27" s="143">
        <v>154</v>
      </c>
      <c r="I27" s="143">
        <v>69</v>
      </c>
      <c r="J27" s="143">
        <v>69</v>
      </c>
      <c r="K27" s="143">
        <v>58</v>
      </c>
      <c r="L27" s="143">
        <v>89</v>
      </c>
      <c r="M27" s="143">
        <v>41</v>
      </c>
      <c r="N27" s="142">
        <v>124</v>
      </c>
      <c r="O27" s="148">
        <f t="shared" si="1"/>
        <v>1212</v>
      </c>
    </row>
    <row r="28" spans="2:15" s="149" customFormat="1" ht="13.5" customHeight="1">
      <c r="B28" s="199" t="s">
        <v>148</v>
      </c>
      <c r="C28" s="150">
        <v>0</v>
      </c>
      <c r="D28" s="151">
        <v>0</v>
      </c>
      <c r="E28" s="151">
        <v>0</v>
      </c>
      <c r="F28" s="151">
        <v>0</v>
      </c>
      <c r="G28" s="151">
        <v>30</v>
      </c>
      <c r="H28" s="151">
        <v>6</v>
      </c>
      <c r="I28" s="151">
        <v>1</v>
      </c>
      <c r="J28" s="151">
        <v>0</v>
      </c>
      <c r="K28" s="151">
        <v>0</v>
      </c>
      <c r="L28" s="151">
        <v>0</v>
      </c>
      <c r="M28" s="151">
        <v>0</v>
      </c>
      <c r="N28" s="152">
        <v>0</v>
      </c>
      <c r="O28" s="147">
        <f>SUM(C28:N28)</f>
        <v>37</v>
      </c>
    </row>
    <row r="29" spans="2:15" s="149" customFormat="1" ht="13.5" customHeight="1">
      <c r="B29" s="199" t="s">
        <v>149</v>
      </c>
      <c r="C29" s="150">
        <v>2</v>
      </c>
      <c r="D29" s="151">
        <v>7</v>
      </c>
      <c r="E29" s="151">
        <v>6</v>
      </c>
      <c r="F29" s="151">
        <v>21</v>
      </c>
      <c r="G29" s="151">
        <v>2</v>
      </c>
      <c r="H29" s="151">
        <v>2</v>
      </c>
      <c r="I29" s="151">
        <v>1</v>
      </c>
      <c r="J29" s="151">
        <v>10</v>
      </c>
      <c r="K29" s="151">
        <v>8</v>
      </c>
      <c r="L29" s="151">
        <v>13</v>
      </c>
      <c r="M29" s="151">
        <v>1</v>
      </c>
      <c r="N29" s="152">
        <v>6</v>
      </c>
      <c r="O29" s="147">
        <f t="shared" si="1"/>
        <v>79</v>
      </c>
    </row>
    <row r="30" spans="2:15" s="149" customFormat="1" ht="12.75" customHeight="1" thickBot="1">
      <c r="B30" s="200" t="s">
        <v>150</v>
      </c>
      <c r="C30" s="153">
        <v>187</v>
      </c>
      <c r="D30" s="154">
        <v>112</v>
      </c>
      <c r="E30" s="154">
        <v>283</v>
      </c>
      <c r="F30" s="154">
        <v>174</v>
      </c>
      <c r="G30" s="154">
        <v>173</v>
      </c>
      <c r="H30" s="154">
        <v>189</v>
      </c>
      <c r="I30" s="154">
        <f aca="true" t="shared" si="3" ref="I30:N30">I26-I27-I29-I28</f>
        <v>38</v>
      </c>
      <c r="J30" s="154">
        <f t="shared" si="3"/>
        <v>119</v>
      </c>
      <c r="K30" s="154">
        <f t="shared" si="3"/>
        <v>215</v>
      </c>
      <c r="L30" s="154">
        <f t="shared" si="3"/>
        <v>170</v>
      </c>
      <c r="M30" s="154">
        <f t="shared" si="3"/>
        <v>176</v>
      </c>
      <c r="N30" s="154">
        <f t="shared" si="3"/>
        <v>101</v>
      </c>
      <c r="O30" s="156">
        <f t="shared" si="1"/>
        <v>1937</v>
      </c>
    </row>
    <row r="31" spans="2:15" ht="21.75" thickTop="1">
      <c r="B31" s="128" t="s">
        <v>151</v>
      </c>
      <c r="C31" s="138">
        <v>107</v>
      </c>
      <c r="D31" s="146">
        <v>84</v>
      </c>
      <c r="E31" s="146">
        <v>159</v>
      </c>
      <c r="F31" s="146">
        <v>299</v>
      </c>
      <c r="G31" s="146">
        <v>135</v>
      </c>
      <c r="H31" s="146">
        <v>222</v>
      </c>
      <c r="I31" s="146">
        <v>140</v>
      </c>
      <c r="J31" s="146">
        <f>SUM(J32:J37)</f>
        <v>98</v>
      </c>
      <c r="K31" s="146">
        <v>119</v>
      </c>
      <c r="L31" s="146">
        <v>133</v>
      </c>
      <c r="M31" s="146">
        <v>109</v>
      </c>
      <c r="N31" s="139">
        <v>126</v>
      </c>
      <c r="O31" s="147">
        <f t="shared" si="1"/>
        <v>1731</v>
      </c>
    </row>
    <row r="32" spans="2:15" ht="21">
      <c r="B32" s="201" t="s">
        <v>152</v>
      </c>
      <c r="C32" s="157">
        <v>56</v>
      </c>
      <c r="D32" s="158">
        <v>18</v>
      </c>
      <c r="E32" s="158">
        <v>92</v>
      </c>
      <c r="F32" s="158">
        <v>208</v>
      </c>
      <c r="G32" s="158">
        <v>59</v>
      </c>
      <c r="H32" s="158">
        <v>143</v>
      </c>
      <c r="I32" s="158">
        <v>57</v>
      </c>
      <c r="J32" s="158">
        <v>58</v>
      </c>
      <c r="K32" s="158">
        <v>48</v>
      </c>
      <c r="L32" s="158">
        <v>65</v>
      </c>
      <c r="M32" s="158">
        <v>72</v>
      </c>
      <c r="N32" s="159">
        <v>98</v>
      </c>
      <c r="O32" s="148">
        <f t="shared" si="1"/>
        <v>974</v>
      </c>
    </row>
    <row r="33" spans="2:15" ht="12.75">
      <c r="B33" s="191" t="s">
        <v>153</v>
      </c>
      <c r="C33" s="157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11</v>
      </c>
      <c r="I33" s="158">
        <v>1</v>
      </c>
      <c r="J33" s="158">
        <v>0</v>
      </c>
      <c r="K33" s="158">
        <v>0</v>
      </c>
      <c r="L33" s="158">
        <v>0</v>
      </c>
      <c r="M33" s="158">
        <v>0</v>
      </c>
      <c r="N33" s="159">
        <v>0</v>
      </c>
      <c r="O33" s="160">
        <f t="shared" si="1"/>
        <v>12</v>
      </c>
    </row>
    <row r="34" spans="2:15" ht="18" customHeight="1">
      <c r="B34" s="191" t="s">
        <v>154</v>
      </c>
      <c r="C34" s="157">
        <v>3</v>
      </c>
      <c r="D34" s="158">
        <v>2</v>
      </c>
      <c r="E34" s="158">
        <v>1</v>
      </c>
      <c r="F34" s="158">
        <v>4</v>
      </c>
      <c r="G34" s="158">
        <v>4</v>
      </c>
      <c r="H34" s="158">
        <v>2</v>
      </c>
      <c r="I34" s="158">
        <v>0</v>
      </c>
      <c r="J34" s="158">
        <v>0</v>
      </c>
      <c r="K34" s="158">
        <v>1</v>
      </c>
      <c r="L34" s="158">
        <v>2</v>
      </c>
      <c r="M34" s="158">
        <v>2</v>
      </c>
      <c r="N34" s="159">
        <v>0</v>
      </c>
      <c r="O34" s="161">
        <f t="shared" si="1"/>
        <v>21</v>
      </c>
    </row>
    <row r="35" spans="2:15" ht="19.5" customHeight="1">
      <c r="B35" s="202" t="s">
        <v>155</v>
      </c>
      <c r="C35" s="162">
        <v>0</v>
      </c>
      <c r="D35" s="143">
        <v>1</v>
      </c>
      <c r="E35" s="143">
        <v>0</v>
      </c>
      <c r="F35" s="143">
        <v>3</v>
      </c>
      <c r="G35" s="143">
        <v>0</v>
      </c>
      <c r="H35" s="143">
        <v>0</v>
      </c>
      <c r="I35" s="143">
        <v>1</v>
      </c>
      <c r="J35" s="143">
        <v>1</v>
      </c>
      <c r="K35" s="143">
        <v>0</v>
      </c>
      <c r="L35" s="143">
        <v>1</v>
      </c>
      <c r="M35" s="143">
        <v>1</v>
      </c>
      <c r="N35" s="142">
        <v>0</v>
      </c>
      <c r="O35" s="148">
        <f t="shared" si="1"/>
        <v>8</v>
      </c>
    </row>
    <row r="36" spans="2:15" ht="18" customHeight="1">
      <c r="B36" s="202" t="s">
        <v>156</v>
      </c>
      <c r="C36" s="141">
        <v>48</v>
      </c>
      <c r="D36" s="143">
        <v>62</v>
      </c>
      <c r="E36" s="143">
        <v>63</v>
      </c>
      <c r="F36" s="143">
        <v>84</v>
      </c>
      <c r="G36" s="143">
        <v>72</v>
      </c>
      <c r="H36" s="143">
        <v>65</v>
      </c>
      <c r="I36" s="143">
        <v>81</v>
      </c>
      <c r="J36" s="143">
        <v>39</v>
      </c>
      <c r="K36" s="143">
        <v>69</v>
      </c>
      <c r="L36" s="143">
        <v>65</v>
      </c>
      <c r="M36" s="143">
        <v>34</v>
      </c>
      <c r="N36" s="142">
        <v>28</v>
      </c>
      <c r="O36" s="148">
        <f t="shared" si="1"/>
        <v>710</v>
      </c>
    </row>
    <row r="37" spans="2:15" ht="21.75" customHeight="1" thickBot="1">
      <c r="B37" s="203" t="s">
        <v>157</v>
      </c>
      <c r="C37" s="163">
        <v>0</v>
      </c>
      <c r="D37" s="154">
        <v>1</v>
      </c>
      <c r="E37" s="154">
        <v>3</v>
      </c>
      <c r="F37" s="154">
        <v>0</v>
      </c>
      <c r="G37" s="154">
        <v>0</v>
      </c>
      <c r="H37" s="154">
        <v>1</v>
      </c>
      <c r="I37" s="154">
        <v>0</v>
      </c>
      <c r="J37" s="154">
        <v>0</v>
      </c>
      <c r="K37" s="154">
        <v>1</v>
      </c>
      <c r="L37" s="154">
        <v>0</v>
      </c>
      <c r="M37" s="154">
        <v>0</v>
      </c>
      <c r="N37" s="155">
        <v>0</v>
      </c>
      <c r="O37" s="156">
        <f t="shared" si="1"/>
        <v>6</v>
      </c>
    </row>
    <row r="38" spans="2:15" ht="15" customHeight="1" thickBot="1" thickTop="1">
      <c r="B38" s="223" t="s">
        <v>158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3.5" thickTop="1">
      <c r="B39" s="204" t="s">
        <v>159</v>
      </c>
      <c r="C39" s="164">
        <v>15</v>
      </c>
      <c r="D39" s="165">
        <v>6</v>
      </c>
      <c r="E39" s="165">
        <v>60</v>
      </c>
      <c r="F39" s="165">
        <v>60</v>
      </c>
      <c r="G39" s="165">
        <v>31</v>
      </c>
      <c r="H39" s="165">
        <v>1</v>
      </c>
      <c r="I39" s="165">
        <v>2</v>
      </c>
      <c r="J39" s="165">
        <v>3</v>
      </c>
      <c r="K39" s="165">
        <v>2</v>
      </c>
      <c r="L39" s="165">
        <v>4</v>
      </c>
      <c r="M39" s="165">
        <v>5</v>
      </c>
      <c r="N39" s="212">
        <v>30</v>
      </c>
      <c r="O39" s="166">
        <f aca="true" t="shared" si="4" ref="O39:O44">SUM(C39:N39)</f>
        <v>219</v>
      </c>
    </row>
    <row r="40" spans="2:15" ht="12.75">
      <c r="B40" s="130" t="s">
        <v>160</v>
      </c>
      <c r="C40" s="167">
        <v>20</v>
      </c>
      <c r="D40" s="168">
        <v>6</v>
      </c>
      <c r="E40" s="168">
        <v>7</v>
      </c>
      <c r="F40" s="168">
        <v>127</v>
      </c>
      <c r="G40" s="168">
        <v>5</v>
      </c>
      <c r="H40" s="168">
        <v>112</v>
      </c>
      <c r="I40" s="168">
        <v>47</v>
      </c>
      <c r="J40" s="168">
        <v>13</v>
      </c>
      <c r="K40" s="168">
        <v>10</v>
      </c>
      <c r="L40" s="168">
        <v>14</v>
      </c>
      <c r="M40" s="168">
        <v>25</v>
      </c>
      <c r="N40" s="186">
        <v>1</v>
      </c>
      <c r="O40" s="169">
        <f t="shared" si="4"/>
        <v>387</v>
      </c>
    </row>
    <row r="41" spans="2:15" ht="12.75">
      <c r="B41" s="130" t="s">
        <v>161</v>
      </c>
      <c r="C41" s="167">
        <v>5</v>
      </c>
      <c r="D41" s="168">
        <v>0</v>
      </c>
      <c r="E41" s="168">
        <v>6</v>
      </c>
      <c r="F41" s="168">
        <v>3</v>
      </c>
      <c r="G41" s="168">
        <v>10</v>
      </c>
      <c r="H41" s="168">
        <v>0</v>
      </c>
      <c r="I41" s="168">
        <v>1</v>
      </c>
      <c r="J41" s="168">
        <v>0</v>
      </c>
      <c r="K41" s="168">
        <v>1</v>
      </c>
      <c r="L41" s="168">
        <v>0</v>
      </c>
      <c r="M41" s="168">
        <v>0</v>
      </c>
      <c r="N41" s="186">
        <v>0</v>
      </c>
      <c r="O41" s="169">
        <f t="shared" si="4"/>
        <v>26</v>
      </c>
    </row>
    <row r="42" spans="2:15" ht="12.75">
      <c r="B42" s="130" t="s">
        <v>178</v>
      </c>
      <c r="C42" s="170">
        <v>12</v>
      </c>
      <c r="D42" s="168">
        <v>5</v>
      </c>
      <c r="E42" s="168">
        <v>18</v>
      </c>
      <c r="F42" s="168">
        <v>16</v>
      </c>
      <c r="G42" s="168">
        <v>13</v>
      </c>
      <c r="H42" s="168">
        <v>29</v>
      </c>
      <c r="I42" s="168">
        <v>4</v>
      </c>
      <c r="J42" s="168">
        <v>42</v>
      </c>
      <c r="K42" s="168">
        <v>34</v>
      </c>
      <c r="L42" s="168">
        <v>46</v>
      </c>
      <c r="M42" s="168">
        <v>27</v>
      </c>
      <c r="N42" s="186">
        <v>21</v>
      </c>
      <c r="O42" s="169">
        <f t="shared" si="4"/>
        <v>267</v>
      </c>
    </row>
    <row r="43" spans="2:15" ht="12.75">
      <c r="B43" s="130" t="s">
        <v>86</v>
      </c>
      <c r="C43" s="167">
        <v>0</v>
      </c>
      <c r="D43" s="168">
        <v>0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1</v>
      </c>
      <c r="M43" s="168">
        <v>11</v>
      </c>
      <c r="N43" s="186">
        <v>15</v>
      </c>
      <c r="O43" s="169">
        <f>SUM(C43:N43)</f>
        <v>27</v>
      </c>
    </row>
    <row r="44" spans="2:15" ht="12.75">
      <c r="B44" s="130" t="s">
        <v>162</v>
      </c>
      <c r="C44" s="167">
        <v>2</v>
      </c>
      <c r="D44" s="168">
        <v>1</v>
      </c>
      <c r="E44" s="168">
        <v>1</v>
      </c>
      <c r="F44" s="168">
        <v>1</v>
      </c>
      <c r="G44" s="168">
        <v>0</v>
      </c>
      <c r="H44" s="168">
        <v>1</v>
      </c>
      <c r="I44" s="168">
        <v>2</v>
      </c>
      <c r="J44" s="168">
        <v>0</v>
      </c>
      <c r="K44" s="168">
        <v>0</v>
      </c>
      <c r="L44" s="168">
        <v>0</v>
      </c>
      <c r="M44" s="168">
        <v>0</v>
      </c>
      <c r="N44" s="186">
        <v>0</v>
      </c>
      <c r="O44" s="169">
        <f t="shared" si="4"/>
        <v>8</v>
      </c>
    </row>
    <row r="45" spans="2:15" ht="21">
      <c r="B45" s="130" t="s">
        <v>163</v>
      </c>
      <c r="C45" s="167">
        <v>2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1</v>
      </c>
      <c r="L45" s="168">
        <v>0</v>
      </c>
      <c r="M45" s="168">
        <v>0</v>
      </c>
      <c r="N45" s="186">
        <v>0</v>
      </c>
      <c r="O45" s="169">
        <f>SUM(C45:N45)</f>
        <v>3</v>
      </c>
    </row>
    <row r="46" spans="2:15" ht="21">
      <c r="B46" s="130" t="s">
        <v>164</v>
      </c>
      <c r="C46" s="167">
        <v>0</v>
      </c>
      <c r="D46" s="168">
        <v>0</v>
      </c>
      <c r="E46" s="168">
        <v>0</v>
      </c>
      <c r="F46" s="168">
        <v>1</v>
      </c>
      <c r="G46" s="168">
        <v>0</v>
      </c>
      <c r="H46" s="168">
        <v>0</v>
      </c>
      <c r="I46" s="168">
        <v>1</v>
      </c>
      <c r="J46" s="168">
        <v>0</v>
      </c>
      <c r="K46" s="168">
        <v>0</v>
      </c>
      <c r="L46" s="168">
        <v>0</v>
      </c>
      <c r="M46" s="168">
        <v>0</v>
      </c>
      <c r="N46" s="186">
        <v>0</v>
      </c>
      <c r="O46" s="169">
        <f>SUM(C46:N46)</f>
        <v>2</v>
      </c>
    </row>
    <row r="47" spans="2:15" ht="21">
      <c r="B47" s="128" t="s">
        <v>173</v>
      </c>
      <c r="C47" s="213">
        <v>0</v>
      </c>
      <c r="D47" s="214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3</v>
      </c>
      <c r="N47" s="215">
        <v>7</v>
      </c>
      <c r="O47" s="185">
        <f>SUM(C47:N47)</f>
        <v>10</v>
      </c>
    </row>
    <row r="48" spans="2:15" ht="32.25" thickBot="1">
      <c r="B48" s="130" t="s">
        <v>174</v>
      </c>
      <c r="C48" s="167">
        <v>0</v>
      </c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1</v>
      </c>
      <c r="N48" s="186">
        <v>24</v>
      </c>
      <c r="O48" s="169">
        <f>SUM(C48:N48)</f>
        <v>25</v>
      </c>
    </row>
    <row r="49" spans="2:15" ht="14.25" thickBot="1" thickTop="1">
      <c r="B49" s="205" t="s">
        <v>165</v>
      </c>
      <c r="C49" s="174">
        <v>56</v>
      </c>
      <c r="D49" s="175">
        <v>18</v>
      </c>
      <c r="E49" s="175">
        <v>92</v>
      </c>
      <c r="F49" s="175">
        <v>208</v>
      </c>
      <c r="G49" s="175">
        <v>59</v>
      </c>
      <c r="H49" s="175">
        <v>143</v>
      </c>
      <c r="I49" s="175">
        <f aca="true" t="shared" si="5" ref="I49:N49">SUM(I39:I48)</f>
        <v>57</v>
      </c>
      <c r="J49" s="175">
        <f t="shared" si="5"/>
        <v>58</v>
      </c>
      <c r="K49" s="175">
        <f t="shared" si="5"/>
        <v>48</v>
      </c>
      <c r="L49" s="175">
        <f t="shared" si="5"/>
        <v>65</v>
      </c>
      <c r="M49" s="175">
        <f t="shared" si="5"/>
        <v>72</v>
      </c>
      <c r="N49" s="175">
        <f t="shared" si="5"/>
        <v>98</v>
      </c>
      <c r="O49" s="176">
        <f>SUM(C49:N49)</f>
        <v>974</v>
      </c>
    </row>
    <row r="50" spans="2:15" ht="7.5" customHeight="1" thickBot="1" thickTop="1">
      <c r="B50" s="206"/>
      <c r="O50" s="178"/>
    </row>
    <row r="51" spans="2:15" ht="25.5" customHeight="1" thickBot="1" thickTop="1">
      <c r="B51" s="205" t="s">
        <v>166</v>
      </c>
      <c r="C51" s="179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11</v>
      </c>
      <c r="I51" s="180">
        <v>1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76">
        <f>SUM(C51:N51)</f>
        <v>12</v>
      </c>
    </row>
    <row r="52" spans="2:15" ht="26.25" customHeight="1" thickTop="1">
      <c r="B52" s="207" t="s">
        <v>167</v>
      </c>
      <c r="C52" s="181">
        <v>3</v>
      </c>
      <c r="D52" s="182">
        <v>3</v>
      </c>
      <c r="E52" s="182">
        <v>1</v>
      </c>
      <c r="F52" s="182">
        <v>7</v>
      </c>
      <c r="G52" s="181">
        <v>4</v>
      </c>
      <c r="H52" s="183">
        <v>2</v>
      </c>
      <c r="I52" s="182">
        <v>1</v>
      </c>
      <c r="J52" s="182">
        <v>1</v>
      </c>
      <c r="K52" s="182">
        <v>1</v>
      </c>
      <c r="L52" s="182">
        <v>3</v>
      </c>
      <c r="M52" s="182">
        <v>3</v>
      </c>
      <c r="N52" s="184">
        <v>0</v>
      </c>
      <c r="O52" s="185">
        <f>SUM(C52:N52)</f>
        <v>29</v>
      </c>
    </row>
    <row r="53" spans="2:15" ht="12.75">
      <c r="B53" s="130" t="s">
        <v>168</v>
      </c>
      <c r="C53" s="167">
        <v>3</v>
      </c>
      <c r="D53" s="168">
        <v>2</v>
      </c>
      <c r="E53" s="168">
        <v>1</v>
      </c>
      <c r="F53" s="168">
        <v>4</v>
      </c>
      <c r="G53" s="167">
        <v>4</v>
      </c>
      <c r="H53" s="168">
        <v>2</v>
      </c>
      <c r="I53" s="168">
        <v>0</v>
      </c>
      <c r="J53" s="168">
        <v>0</v>
      </c>
      <c r="K53" s="168">
        <v>1</v>
      </c>
      <c r="L53" s="168">
        <v>2</v>
      </c>
      <c r="M53" s="168">
        <v>2</v>
      </c>
      <c r="N53" s="186">
        <v>0</v>
      </c>
      <c r="O53" s="169">
        <f>SUM(C53:N53)</f>
        <v>21</v>
      </c>
    </row>
    <row r="54" spans="2:15" ht="13.5" thickBot="1">
      <c r="B54" s="208" t="s">
        <v>169</v>
      </c>
      <c r="C54" s="171">
        <v>0</v>
      </c>
      <c r="D54" s="172">
        <v>1</v>
      </c>
      <c r="E54" s="172">
        <v>0</v>
      </c>
      <c r="F54" s="172">
        <v>3</v>
      </c>
      <c r="G54" s="171">
        <v>0</v>
      </c>
      <c r="H54" s="172">
        <v>0</v>
      </c>
      <c r="I54" s="172">
        <v>1</v>
      </c>
      <c r="J54" s="172">
        <v>1</v>
      </c>
      <c r="K54" s="172">
        <v>0</v>
      </c>
      <c r="L54" s="172">
        <v>1</v>
      </c>
      <c r="M54" s="172">
        <v>1</v>
      </c>
      <c r="N54" s="187">
        <v>0</v>
      </c>
      <c r="O54" s="173">
        <f>SUM(C54:N54)</f>
        <v>8</v>
      </c>
    </row>
    <row r="55" spans="2:15" ht="12.75" customHeight="1" thickBot="1" thickTop="1">
      <c r="B55" s="224" t="s">
        <v>170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</row>
    <row r="56" spans="2:15" ht="14.25" thickBot="1" thickTop="1">
      <c r="B56" s="209" t="s">
        <v>171</v>
      </c>
      <c r="C56" s="188">
        <v>3</v>
      </c>
      <c r="D56" s="189">
        <v>3</v>
      </c>
      <c r="E56" s="189">
        <v>5</v>
      </c>
      <c r="F56" s="189">
        <v>5</v>
      </c>
      <c r="G56" s="189">
        <v>21</v>
      </c>
      <c r="H56" s="189">
        <v>0</v>
      </c>
      <c r="I56" s="189">
        <v>10</v>
      </c>
      <c r="J56" s="189">
        <v>0</v>
      </c>
      <c r="K56" s="189">
        <v>53</v>
      </c>
      <c r="L56" s="189">
        <v>27</v>
      </c>
      <c r="M56" s="189">
        <v>135</v>
      </c>
      <c r="N56" s="189">
        <v>88</v>
      </c>
      <c r="O56" s="176">
        <f>SUM(C56:N56)</f>
        <v>350</v>
      </c>
    </row>
    <row r="57" ht="6" customHeight="1" thickTop="1"/>
    <row r="58" ht="12.75">
      <c r="B58" s="210" t="s">
        <v>172</v>
      </c>
    </row>
  </sheetData>
  <mergeCells count="4">
    <mergeCell ref="B1:O1"/>
    <mergeCell ref="B19:O19"/>
    <mergeCell ref="B38:O38"/>
    <mergeCell ref="B55:O55"/>
  </mergeCells>
  <printOptions/>
  <pageMargins left="0.47" right="0.32" top="0.22" bottom="0.21" header="0.19" footer="0.16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N78"/>
  <sheetViews>
    <sheetView showGridLines="0" workbookViewId="0" topLeftCell="A66">
      <selection activeCell="M74" sqref="M74"/>
    </sheetView>
  </sheetViews>
  <sheetFormatPr defaultColWidth="9.00390625" defaultRowHeight="12.75"/>
  <cols>
    <col min="1" max="1" width="17.75390625" style="52" customWidth="1"/>
    <col min="2" max="14" width="5.75390625" style="52" customWidth="1"/>
  </cols>
  <sheetData>
    <row r="1" spans="1:14" s="5" customFormat="1" ht="10.5" customHeight="1" thickBo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1829</v>
      </c>
      <c r="C3" s="20">
        <v>1892</v>
      </c>
      <c r="D3" s="21">
        <v>1919</v>
      </c>
      <c r="E3" s="21">
        <v>1930</v>
      </c>
      <c r="F3" s="21">
        <v>1848</v>
      </c>
      <c r="G3" s="21">
        <v>1777</v>
      </c>
      <c r="H3" s="21">
        <v>1730</v>
      </c>
      <c r="I3" s="21">
        <v>1713</v>
      </c>
      <c r="J3" s="21">
        <v>1722</v>
      </c>
      <c r="K3" s="21">
        <v>1676</v>
      </c>
      <c r="L3" s="21">
        <v>1691</v>
      </c>
      <c r="M3" s="21">
        <v>1651</v>
      </c>
      <c r="N3" s="21">
        <v>1718</v>
      </c>
    </row>
    <row r="4" spans="1:14" s="5" customFormat="1" ht="12" customHeight="1" thickTop="1">
      <c r="A4" s="22" t="s">
        <v>3</v>
      </c>
      <c r="B4" s="23">
        <v>1028</v>
      </c>
      <c r="C4" s="24">
        <v>1060</v>
      </c>
      <c r="D4" s="25">
        <v>1054</v>
      </c>
      <c r="E4" s="25">
        <v>1077</v>
      </c>
      <c r="F4" s="25">
        <v>1062</v>
      </c>
      <c r="G4" s="25">
        <v>1028</v>
      </c>
      <c r="H4" s="25">
        <v>1031</v>
      </c>
      <c r="I4" s="25">
        <v>1039</v>
      </c>
      <c r="J4" s="25">
        <v>1052</v>
      </c>
      <c r="K4" s="25">
        <v>1033</v>
      </c>
      <c r="L4" s="25">
        <v>1036</v>
      </c>
      <c r="M4" s="25">
        <v>992</v>
      </c>
      <c r="N4" s="25">
        <v>1013</v>
      </c>
    </row>
    <row r="5" spans="1:14" s="8" customFormat="1" ht="10.5" customHeight="1">
      <c r="A5" s="26" t="s">
        <v>4</v>
      </c>
      <c r="B5" s="27">
        <f aca="true" t="shared" si="0" ref="B5:N5">B4/B3*100</f>
        <v>56.2055768179333</v>
      </c>
      <c r="C5" s="28">
        <f t="shared" si="0"/>
        <v>56.02536997885835</v>
      </c>
      <c r="D5" s="29">
        <f t="shared" si="0"/>
        <v>54.92443981240229</v>
      </c>
      <c r="E5" s="29">
        <f t="shared" si="0"/>
        <v>55.80310880829016</v>
      </c>
      <c r="F5" s="29">
        <f t="shared" si="0"/>
        <v>57.467532467532465</v>
      </c>
      <c r="G5" s="29">
        <f t="shared" si="0"/>
        <v>57.8503095104108</v>
      </c>
      <c r="H5" s="29">
        <f t="shared" si="0"/>
        <v>59.59537572254335</v>
      </c>
      <c r="I5" s="29">
        <f t="shared" si="0"/>
        <v>60.65382370110917</v>
      </c>
      <c r="J5" s="29">
        <f t="shared" si="0"/>
        <v>61.091753774680605</v>
      </c>
      <c r="K5" s="29">
        <f t="shared" si="0"/>
        <v>61.63484486873509</v>
      </c>
      <c r="L5" s="29">
        <f t="shared" si="0"/>
        <v>61.26552335895919</v>
      </c>
      <c r="M5" s="29">
        <f t="shared" si="0"/>
        <v>60.0847970926711</v>
      </c>
      <c r="N5" s="29">
        <f t="shared" si="0"/>
        <v>58.9639115250291</v>
      </c>
    </row>
    <row r="6" spans="1:14" s="5" customFormat="1" ht="12" customHeight="1">
      <c r="A6" s="30" t="s">
        <v>61</v>
      </c>
      <c r="B6" s="23">
        <v>1439</v>
      </c>
      <c r="C6" s="24">
        <v>1495</v>
      </c>
      <c r="D6" s="25">
        <v>1514</v>
      </c>
      <c r="E6" s="25">
        <v>1527</v>
      </c>
      <c r="F6" s="25">
        <v>1479</v>
      </c>
      <c r="G6" s="25">
        <v>1422</v>
      </c>
      <c r="H6" s="25">
        <v>1385</v>
      </c>
      <c r="I6" s="25">
        <v>1355</v>
      </c>
      <c r="J6" s="25">
        <v>1354</v>
      </c>
      <c r="K6" s="25">
        <v>1316</v>
      </c>
      <c r="L6" s="25">
        <v>1339</v>
      </c>
      <c r="M6" s="25">
        <v>1327</v>
      </c>
      <c r="N6" s="25">
        <v>1374</v>
      </c>
    </row>
    <row r="7" spans="1:14" s="8" customFormat="1" ht="10.5" customHeight="1">
      <c r="A7" s="26" t="s">
        <v>4</v>
      </c>
      <c r="B7" s="27">
        <f aca="true" t="shared" si="1" ref="B7:N7">B6/B3*100</f>
        <v>78.6768726079825</v>
      </c>
      <c r="C7" s="28">
        <f t="shared" si="1"/>
        <v>79.0169133192389</v>
      </c>
      <c r="D7" s="29">
        <f t="shared" si="1"/>
        <v>78.89525794684732</v>
      </c>
      <c r="E7" s="29">
        <f t="shared" si="1"/>
        <v>79.11917098445596</v>
      </c>
      <c r="F7" s="29">
        <f t="shared" si="1"/>
        <v>80.03246753246754</v>
      </c>
      <c r="G7" s="29">
        <f t="shared" si="1"/>
        <v>80.02250984805852</v>
      </c>
      <c r="H7" s="29">
        <f t="shared" si="1"/>
        <v>80.05780346820809</v>
      </c>
      <c r="I7" s="29">
        <f t="shared" si="1"/>
        <v>79.1009924109749</v>
      </c>
      <c r="J7" s="29">
        <f t="shared" si="1"/>
        <v>78.62950058072009</v>
      </c>
      <c r="K7" s="29">
        <f t="shared" si="1"/>
        <v>78.52028639618138</v>
      </c>
      <c r="L7" s="29">
        <f t="shared" si="1"/>
        <v>79.183914843288</v>
      </c>
      <c r="M7" s="29">
        <f t="shared" si="1"/>
        <v>80.3755299818292</v>
      </c>
      <c r="N7" s="29">
        <f t="shared" si="1"/>
        <v>79.976717112922</v>
      </c>
    </row>
    <row r="8" spans="1:14" s="5" customFormat="1" ht="12" customHeight="1">
      <c r="A8" s="30" t="s">
        <v>5</v>
      </c>
      <c r="B8" s="23">
        <v>174</v>
      </c>
      <c r="C8" s="24">
        <v>174</v>
      </c>
      <c r="D8" s="25">
        <v>176</v>
      </c>
      <c r="E8" s="25">
        <v>172</v>
      </c>
      <c r="F8" s="25">
        <v>161</v>
      </c>
      <c r="G8" s="25">
        <v>152</v>
      </c>
      <c r="H8" s="25">
        <v>152</v>
      </c>
      <c r="I8" s="25">
        <v>158</v>
      </c>
      <c r="J8" s="25">
        <v>153</v>
      </c>
      <c r="K8" s="25">
        <v>146</v>
      </c>
      <c r="L8" s="25">
        <v>141</v>
      </c>
      <c r="M8" s="25">
        <v>141</v>
      </c>
      <c r="N8" s="25">
        <v>130</v>
      </c>
    </row>
    <row r="9" spans="1:14" s="8" customFormat="1" ht="10.5" customHeight="1">
      <c r="A9" s="26" t="s">
        <v>4</v>
      </c>
      <c r="B9" s="27">
        <f aca="true" t="shared" si="2" ref="B9:N9">B8/B3*100</f>
        <v>9.513395297977038</v>
      </c>
      <c r="C9" s="28">
        <f t="shared" si="2"/>
        <v>9.19661733615222</v>
      </c>
      <c r="D9" s="29">
        <f t="shared" si="2"/>
        <v>9.171443460135487</v>
      </c>
      <c r="E9" s="29">
        <f t="shared" si="2"/>
        <v>8.911917098445596</v>
      </c>
      <c r="F9" s="29">
        <f t="shared" si="2"/>
        <v>8.712121212121213</v>
      </c>
      <c r="G9" s="29">
        <f t="shared" si="2"/>
        <v>8.55374226223973</v>
      </c>
      <c r="H9" s="29">
        <f t="shared" si="2"/>
        <v>8.786127167630058</v>
      </c>
      <c r="I9" s="29">
        <f t="shared" si="2"/>
        <v>9.223584354932866</v>
      </c>
      <c r="J9" s="29">
        <f t="shared" si="2"/>
        <v>8.885017421602788</v>
      </c>
      <c r="K9" s="29">
        <f t="shared" si="2"/>
        <v>8.711217183770884</v>
      </c>
      <c r="L9" s="29">
        <f t="shared" si="2"/>
        <v>8.33826138379657</v>
      </c>
      <c r="M9" s="29">
        <f t="shared" si="2"/>
        <v>8.540278619018776</v>
      </c>
      <c r="N9" s="29">
        <f t="shared" si="2"/>
        <v>7.566938300349244</v>
      </c>
    </row>
    <row r="10" spans="1:14" s="5" customFormat="1" ht="12" customHeight="1">
      <c r="A10" s="30" t="s">
        <v>6</v>
      </c>
      <c r="B10" s="57">
        <f aca="true" t="shared" si="3" ref="B10:G10">B3-B6</f>
        <v>390</v>
      </c>
      <c r="C10" s="59">
        <f t="shared" si="3"/>
        <v>397</v>
      </c>
      <c r="D10" s="46">
        <f t="shared" si="3"/>
        <v>405</v>
      </c>
      <c r="E10" s="46">
        <f t="shared" si="3"/>
        <v>403</v>
      </c>
      <c r="F10" s="46">
        <f t="shared" si="3"/>
        <v>369</v>
      </c>
      <c r="G10" s="46">
        <f t="shared" si="3"/>
        <v>355</v>
      </c>
      <c r="H10" s="46">
        <f aca="true" t="shared" si="4" ref="H10:M10">H3-H6</f>
        <v>345</v>
      </c>
      <c r="I10" s="46">
        <f t="shared" si="4"/>
        <v>358</v>
      </c>
      <c r="J10" s="46">
        <f t="shared" si="4"/>
        <v>368</v>
      </c>
      <c r="K10" s="46">
        <f t="shared" si="4"/>
        <v>360</v>
      </c>
      <c r="L10" s="46">
        <f t="shared" si="4"/>
        <v>352</v>
      </c>
      <c r="M10" s="46">
        <f t="shared" si="4"/>
        <v>324</v>
      </c>
      <c r="N10" s="46">
        <f>N3-N6</f>
        <v>344</v>
      </c>
    </row>
    <row r="11" spans="1:14" s="8" customFormat="1" ht="10.5" customHeight="1">
      <c r="A11" s="26" t="s">
        <v>4</v>
      </c>
      <c r="B11" s="27">
        <f aca="true" t="shared" si="5" ref="B11:N11">B10/B3*100</f>
        <v>21.323127392017497</v>
      </c>
      <c r="C11" s="28">
        <f t="shared" si="5"/>
        <v>20.983086680761097</v>
      </c>
      <c r="D11" s="29">
        <f t="shared" si="5"/>
        <v>21.104742053152684</v>
      </c>
      <c r="E11" s="29">
        <f t="shared" si="5"/>
        <v>20.88082901554404</v>
      </c>
      <c r="F11" s="29">
        <f t="shared" si="5"/>
        <v>19.967532467532468</v>
      </c>
      <c r="G11" s="29">
        <f t="shared" si="5"/>
        <v>19.977490151941474</v>
      </c>
      <c r="H11" s="29">
        <f t="shared" si="5"/>
        <v>19.942196531791907</v>
      </c>
      <c r="I11" s="29">
        <f t="shared" si="5"/>
        <v>20.8990075890251</v>
      </c>
      <c r="J11" s="29">
        <f t="shared" si="5"/>
        <v>21.370499419279906</v>
      </c>
      <c r="K11" s="29">
        <f t="shared" si="5"/>
        <v>21.479713603818613</v>
      </c>
      <c r="L11" s="29">
        <f t="shared" si="5"/>
        <v>20.816085156712006</v>
      </c>
      <c r="M11" s="29">
        <f t="shared" si="5"/>
        <v>19.624470018170808</v>
      </c>
      <c r="N11" s="29">
        <f t="shared" si="5"/>
        <v>20.023282887077997</v>
      </c>
    </row>
    <row r="12" spans="1:14" s="5" customFormat="1" ht="12" customHeight="1">
      <c r="A12" s="30" t="s">
        <v>7</v>
      </c>
      <c r="B12" s="23">
        <v>241</v>
      </c>
      <c r="C12" s="24">
        <v>255</v>
      </c>
      <c r="D12" s="25">
        <v>263</v>
      </c>
      <c r="E12" s="25">
        <v>256</v>
      </c>
      <c r="F12" s="25">
        <v>231</v>
      </c>
      <c r="G12" s="25">
        <v>205</v>
      </c>
      <c r="H12" s="25">
        <v>207</v>
      </c>
      <c r="I12" s="25">
        <v>207</v>
      </c>
      <c r="J12" s="25">
        <v>195</v>
      </c>
      <c r="K12" s="25">
        <v>201</v>
      </c>
      <c r="L12" s="25">
        <v>206</v>
      </c>
      <c r="M12" s="25">
        <v>208</v>
      </c>
      <c r="N12" s="25">
        <v>213</v>
      </c>
    </row>
    <row r="13" spans="1:14" s="8" customFormat="1" ht="10.5" customHeight="1">
      <c r="A13" s="26" t="s">
        <v>4</v>
      </c>
      <c r="B13" s="27">
        <f aca="true" t="shared" si="6" ref="B13:N13">B12/B3*100</f>
        <v>13.1765992345544</v>
      </c>
      <c r="C13" s="28">
        <f t="shared" si="6"/>
        <v>13.477801268498943</v>
      </c>
      <c r="D13" s="29">
        <f t="shared" si="6"/>
        <v>13.705054715997916</v>
      </c>
      <c r="E13" s="29">
        <f t="shared" si="6"/>
        <v>13.264248704663212</v>
      </c>
      <c r="F13" s="29">
        <f t="shared" si="6"/>
        <v>12.5</v>
      </c>
      <c r="G13" s="29">
        <f t="shared" si="6"/>
        <v>11.536297129994374</v>
      </c>
      <c r="H13" s="29">
        <f t="shared" si="6"/>
        <v>11.965317919075144</v>
      </c>
      <c r="I13" s="29">
        <f t="shared" si="6"/>
        <v>12.084063047285463</v>
      </c>
      <c r="J13" s="29">
        <f t="shared" si="6"/>
        <v>11.32404181184669</v>
      </c>
      <c r="K13" s="29">
        <f t="shared" si="6"/>
        <v>11.992840095465395</v>
      </c>
      <c r="L13" s="29">
        <f t="shared" si="6"/>
        <v>12.18214074512123</v>
      </c>
      <c r="M13" s="29">
        <f t="shared" si="6"/>
        <v>12.598425196850393</v>
      </c>
      <c r="N13" s="29">
        <f t="shared" si="6"/>
        <v>12.39813736903376</v>
      </c>
    </row>
    <row r="14" spans="1:14" s="5" customFormat="1" ht="12" customHeight="1">
      <c r="A14" s="30" t="s">
        <v>8</v>
      </c>
      <c r="B14" s="23">
        <f aca="true" t="shared" si="7" ref="B14:H14">B3-B12</f>
        <v>1588</v>
      </c>
      <c r="C14" s="24">
        <f t="shared" si="7"/>
        <v>1637</v>
      </c>
      <c r="D14" s="25">
        <f t="shared" si="7"/>
        <v>1656</v>
      </c>
      <c r="E14" s="25">
        <f t="shared" si="7"/>
        <v>1674</v>
      </c>
      <c r="F14" s="25">
        <f t="shared" si="7"/>
        <v>1617</v>
      </c>
      <c r="G14" s="25">
        <f t="shared" si="7"/>
        <v>1572</v>
      </c>
      <c r="H14" s="25">
        <f t="shared" si="7"/>
        <v>1523</v>
      </c>
      <c r="I14" s="25">
        <f aca="true" t="shared" si="8" ref="I14:N14">I3-I12</f>
        <v>1506</v>
      </c>
      <c r="J14" s="25">
        <f t="shared" si="8"/>
        <v>1527</v>
      </c>
      <c r="K14" s="25">
        <f t="shared" si="8"/>
        <v>1475</v>
      </c>
      <c r="L14" s="25">
        <f t="shared" si="8"/>
        <v>1485</v>
      </c>
      <c r="M14" s="25">
        <f t="shared" si="8"/>
        <v>1443</v>
      </c>
      <c r="N14" s="25">
        <f t="shared" si="8"/>
        <v>1505</v>
      </c>
    </row>
    <row r="15" spans="1:14" s="8" customFormat="1" ht="10.5" customHeight="1">
      <c r="A15" s="26" t="s">
        <v>4</v>
      </c>
      <c r="B15" s="27">
        <f aca="true" t="shared" si="9" ref="B15:N15">B14/B3*100</f>
        <v>86.8234007654456</v>
      </c>
      <c r="C15" s="28">
        <f t="shared" si="9"/>
        <v>86.52219873150105</v>
      </c>
      <c r="D15" s="29">
        <f t="shared" si="9"/>
        <v>86.29494528400208</v>
      </c>
      <c r="E15" s="29">
        <f t="shared" si="9"/>
        <v>86.73575129533678</v>
      </c>
      <c r="F15" s="29">
        <f t="shared" si="9"/>
        <v>87.5</v>
      </c>
      <c r="G15" s="29">
        <f t="shared" si="9"/>
        <v>88.46370287000562</v>
      </c>
      <c r="H15" s="29">
        <f t="shared" si="9"/>
        <v>88.03468208092485</v>
      </c>
      <c r="I15" s="29">
        <f t="shared" si="9"/>
        <v>87.91593695271453</v>
      </c>
      <c r="J15" s="29">
        <f t="shared" si="9"/>
        <v>88.67595818815332</v>
      </c>
      <c r="K15" s="29">
        <f t="shared" si="9"/>
        <v>88.0071599045346</v>
      </c>
      <c r="L15" s="29">
        <f t="shared" si="9"/>
        <v>87.81785925487877</v>
      </c>
      <c r="M15" s="29">
        <f t="shared" si="9"/>
        <v>87.4015748031496</v>
      </c>
      <c r="N15" s="29">
        <f t="shared" si="9"/>
        <v>87.60186263096624</v>
      </c>
    </row>
    <row r="16" spans="1:14" s="5" customFormat="1" ht="12" customHeight="1">
      <c r="A16" s="30" t="s">
        <v>71</v>
      </c>
      <c r="B16" s="23">
        <v>73</v>
      </c>
      <c r="C16" s="24">
        <v>73</v>
      </c>
      <c r="D16" s="25">
        <v>76</v>
      </c>
      <c r="E16" s="25">
        <v>78</v>
      </c>
      <c r="F16" s="25">
        <v>79</v>
      </c>
      <c r="G16" s="25">
        <v>77</v>
      </c>
      <c r="H16" s="25">
        <v>71</v>
      </c>
      <c r="I16" s="25">
        <v>68</v>
      </c>
      <c r="J16" s="25">
        <v>75</v>
      </c>
      <c r="K16" s="25">
        <v>81</v>
      </c>
      <c r="L16" s="25">
        <v>83</v>
      </c>
      <c r="M16" s="25">
        <v>84</v>
      </c>
      <c r="N16" s="25">
        <v>79</v>
      </c>
    </row>
    <row r="17" spans="1:14" s="8" customFormat="1" ht="10.5" customHeight="1">
      <c r="A17" s="26" t="s">
        <v>4</v>
      </c>
      <c r="B17" s="27">
        <f aca="true" t="shared" si="10" ref="B17:N17">B16/B3*100</f>
        <v>3.991252050300711</v>
      </c>
      <c r="C17" s="28">
        <f t="shared" si="10"/>
        <v>3.858350951374207</v>
      </c>
      <c r="D17" s="29">
        <f t="shared" si="10"/>
        <v>3.9603960396039604</v>
      </c>
      <c r="E17" s="29">
        <f t="shared" si="10"/>
        <v>4.041450777202073</v>
      </c>
      <c r="F17" s="29">
        <f t="shared" si="10"/>
        <v>4.274891774891775</v>
      </c>
      <c r="G17" s="29">
        <f t="shared" si="10"/>
        <v>4.333145751266179</v>
      </c>
      <c r="H17" s="29">
        <f t="shared" si="10"/>
        <v>4.104046242774566</v>
      </c>
      <c r="I17" s="29">
        <f t="shared" si="10"/>
        <v>3.96964389959136</v>
      </c>
      <c r="J17" s="29">
        <f t="shared" si="10"/>
        <v>4.355400696864112</v>
      </c>
      <c r="K17" s="29">
        <f t="shared" si="10"/>
        <v>4.832935560859188</v>
      </c>
      <c r="L17" s="29">
        <f t="shared" si="10"/>
        <v>4.908338261383797</v>
      </c>
      <c r="M17" s="29">
        <f t="shared" si="10"/>
        <v>5.087825560266506</v>
      </c>
      <c r="N17" s="29">
        <f t="shared" si="10"/>
        <v>4.59837019790454</v>
      </c>
    </row>
    <row r="18" spans="1:14" s="5" customFormat="1" ht="12" customHeight="1">
      <c r="A18" s="30" t="s">
        <v>9</v>
      </c>
      <c r="B18" s="23">
        <v>867</v>
      </c>
      <c r="C18" s="24">
        <v>898</v>
      </c>
      <c r="D18" s="25">
        <v>915</v>
      </c>
      <c r="E18" s="25">
        <v>914</v>
      </c>
      <c r="F18" s="25">
        <v>872</v>
      </c>
      <c r="G18" s="25">
        <v>853</v>
      </c>
      <c r="H18" s="25">
        <v>824</v>
      </c>
      <c r="I18" s="25">
        <v>794</v>
      </c>
      <c r="J18" s="25">
        <v>797</v>
      </c>
      <c r="K18" s="25">
        <v>794</v>
      </c>
      <c r="L18" s="25">
        <v>772</v>
      </c>
      <c r="M18" s="25">
        <v>755</v>
      </c>
      <c r="N18" s="25">
        <v>741</v>
      </c>
    </row>
    <row r="19" spans="1:14" s="8" customFormat="1" ht="10.5" customHeight="1">
      <c r="A19" s="26" t="s">
        <v>4</v>
      </c>
      <c r="B19" s="27">
        <f aca="true" t="shared" si="11" ref="B19:N19">B18/B3*100</f>
        <v>47.40295243302351</v>
      </c>
      <c r="C19" s="28">
        <f t="shared" si="11"/>
        <v>47.4630021141649</v>
      </c>
      <c r="D19" s="29">
        <f t="shared" si="11"/>
        <v>47.681083897863466</v>
      </c>
      <c r="E19" s="29">
        <f t="shared" si="11"/>
        <v>47.35751295336787</v>
      </c>
      <c r="F19" s="29">
        <f t="shared" si="11"/>
        <v>47.18614718614719</v>
      </c>
      <c r="G19" s="29">
        <f t="shared" si="11"/>
        <v>48.00225098480585</v>
      </c>
      <c r="H19" s="29">
        <f t="shared" si="11"/>
        <v>47.630057803468205</v>
      </c>
      <c r="I19" s="29">
        <f t="shared" si="11"/>
        <v>46.35143023934617</v>
      </c>
      <c r="J19" s="29">
        <f t="shared" si="11"/>
        <v>46.28339140534262</v>
      </c>
      <c r="K19" s="29">
        <f t="shared" si="11"/>
        <v>47.37470167064439</v>
      </c>
      <c r="L19" s="29">
        <f t="shared" si="11"/>
        <v>45.65345949142519</v>
      </c>
      <c r="M19" s="29">
        <f t="shared" si="11"/>
        <v>45.72986069049061</v>
      </c>
      <c r="N19" s="29">
        <f t="shared" si="11"/>
        <v>43.131548311990684</v>
      </c>
    </row>
    <row r="20" spans="1:14" s="1" customFormat="1" ht="12" customHeight="1">
      <c r="A20" s="30" t="s">
        <v>10</v>
      </c>
      <c r="B20" s="23">
        <v>536</v>
      </c>
      <c r="C20" s="24">
        <v>553</v>
      </c>
      <c r="D20" s="25">
        <v>554</v>
      </c>
      <c r="E20" s="25">
        <v>569</v>
      </c>
      <c r="F20" s="25">
        <v>532</v>
      </c>
      <c r="G20" s="25">
        <v>497</v>
      </c>
      <c r="H20" s="25">
        <v>506</v>
      </c>
      <c r="I20" s="25">
        <v>520</v>
      </c>
      <c r="J20" s="25">
        <v>523</v>
      </c>
      <c r="K20" s="25">
        <v>503</v>
      </c>
      <c r="L20" s="25">
        <v>490</v>
      </c>
      <c r="M20" s="25">
        <v>455</v>
      </c>
      <c r="N20" s="25">
        <v>488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29.305631492618918</v>
      </c>
      <c r="C21" s="33">
        <f t="shared" si="12"/>
        <v>29.228329809725157</v>
      </c>
      <c r="D21" s="34">
        <f t="shared" si="12"/>
        <v>28.869202709744656</v>
      </c>
      <c r="E21" s="34">
        <f t="shared" si="12"/>
        <v>29.481865284974095</v>
      </c>
      <c r="F21" s="34">
        <f t="shared" si="12"/>
        <v>28.78787878787879</v>
      </c>
      <c r="G21" s="34">
        <f t="shared" si="12"/>
        <v>27.968486212718062</v>
      </c>
      <c r="H21" s="34">
        <f t="shared" si="12"/>
        <v>29.2485549132948</v>
      </c>
      <c r="I21" s="34">
        <f t="shared" si="12"/>
        <v>30.356100408639815</v>
      </c>
      <c r="J21" s="34">
        <f t="shared" si="12"/>
        <v>30.371660859465738</v>
      </c>
      <c r="K21" s="34">
        <f t="shared" si="12"/>
        <v>30.011933174224342</v>
      </c>
      <c r="L21" s="34">
        <f t="shared" si="12"/>
        <v>28.976936723832054</v>
      </c>
      <c r="M21" s="34">
        <f t="shared" si="12"/>
        <v>27.559055118110237</v>
      </c>
      <c r="N21" s="34">
        <f t="shared" si="12"/>
        <v>28.405122235157158</v>
      </c>
    </row>
    <row r="22" spans="1:14" s="1" customFormat="1" ht="12" customHeight="1" thickBot="1">
      <c r="A22" s="47" t="s">
        <v>11</v>
      </c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50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</row>
    <row r="24" spans="1:14" ht="12" customHeight="1" thickBot="1">
      <c r="A24" s="39" t="s">
        <v>12</v>
      </c>
      <c r="B24" s="21">
        <v>181</v>
      </c>
      <c r="C24" s="21">
        <v>141</v>
      </c>
      <c r="D24" s="21">
        <v>170</v>
      </c>
      <c r="E24" s="21">
        <v>121</v>
      </c>
      <c r="F24" s="21">
        <v>107</v>
      </c>
      <c r="G24" s="21">
        <v>134</v>
      </c>
      <c r="H24" s="21">
        <v>193</v>
      </c>
      <c r="I24" s="21">
        <v>149</v>
      </c>
      <c r="J24" s="21">
        <v>162</v>
      </c>
      <c r="K24" s="21">
        <v>199</v>
      </c>
      <c r="L24" s="21">
        <v>152</v>
      </c>
      <c r="M24" s="21">
        <v>244</v>
      </c>
      <c r="N24" s="18">
        <f>SUM(B24:M24)</f>
        <v>1953</v>
      </c>
    </row>
    <row r="25" spans="1:14" ht="12" customHeight="1" thickTop="1">
      <c r="A25" s="30" t="s">
        <v>3</v>
      </c>
      <c r="B25" s="25">
        <v>86</v>
      </c>
      <c r="C25" s="25">
        <v>54</v>
      </c>
      <c r="D25" s="25">
        <v>84</v>
      </c>
      <c r="E25" s="25">
        <v>69</v>
      </c>
      <c r="F25" s="25">
        <v>39</v>
      </c>
      <c r="G25" s="25">
        <v>66</v>
      </c>
      <c r="H25" s="25">
        <v>107</v>
      </c>
      <c r="I25" s="25">
        <v>74</v>
      </c>
      <c r="J25" s="25">
        <v>88</v>
      </c>
      <c r="K25" s="25">
        <v>92</v>
      </c>
      <c r="L25" s="25">
        <v>70</v>
      </c>
      <c r="M25" s="25">
        <v>108</v>
      </c>
      <c r="N25" s="40">
        <f>SUM(B25:M25)</f>
        <v>937</v>
      </c>
    </row>
    <row r="26" spans="1:14" s="9" customFormat="1" ht="10.5" customHeight="1">
      <c r="A26" s="26" t="s">
        <v>13</v>
      </c>
      <c r="B26" s="29">
        <f aca="true" t="shared" si="13" ref="B26:M26">B25/B24*100</f>
        <v>47.51381215469613</v>
      </c>
      <c r="C26" s="29">
        <f t="shared" si="13"/>
        <v>38.297872340425535</v>
      </c>
      <c r="D26" s="29">
        <f t="shared" si="13"/>
        <v>49.411764705882355</v>
      </c>
      <c r="E26" s="29">
        <f t="shared" si="13"/>
        <v>57.02479338842975</v>
      </c>
      <c r="F26" s="29">
        <f t="shared" si="13"/>
        <v>36.44859813084112</v>
      </c>
      <c r="G26" s="29">
        <f t="shared" si="13"/>
        <v>49.25373134328358</v>
      </c>
      <c r="H26" s="29">
        <f t="shared" si="13"/>
        <v>55.44041450777202</v>
      </c>
      <c r="I26" s="29">
        <f t="shared" si="13"/>
        <v>49.664429530201346</v>
      </c>
      <c r="J26" s="29">
        <f t="shared" si="13"/>
        <v>54.32098765432099</v>
      </c>
      <c r="K26" s="29">
        <f t="shared" si="13"/>
        <v>46.231155778894475</v>
      </c>
      <c r="L26" s="29">
        <f t="shared" si="13"/>
        <v>46.05263157894737</v>
      </c>
      <c r="M26" s="29">
        <f t="shared" si="13"/>
        <v>44.26229508196721</v>
      </c>
      <c r="N26" s="41">
        <f>N25/N24*100</f>
        <v>47.97747055811572</v>
      </c>
    </row>
    <row r="27" spans="1:14" ht="12" customHeight="1">
      <c r="A27" s="30" t="s">
        <v>14</v>
      </c>
      <c r="B27" s="25">
        <v>49</v>
      </c>
      <c r="C27" s="25">
        <v>42</v>
      </c>
      <c r="D27" s="25">
        <v>30</v>
      </c>
      <c r="E27" s="25">
        <v>33</v>
      </c>
      <c r="F27" s="25">
        <v>21</v>
      </c>
      <c r="G27" s="25">
        <v>53</v>
      </c>
      <c r="H27" s="25">
        <v>88</v>
      </c>
      <c r="I27" s="25">
        <v>51</v>
      </c>
      <c r="J27" s="25">
        <v>55</v>
      </c>
      <c r="K27" s="25">
        <v>58</v>
      </c>
      <c r="L27" s="25">
        <v>32</v>
      </c>
      <c r="M27" s="25">
        <v>38</v>
      </c>
      <c r="N27" s="40">
        <f>SUM(B27:M27)</f>
        <v>550</v>
      </c>
    </row>
    <row r="28" spans="1:14" s="9" customFormat="1" ht="10.5" customHeight="1">
      <c r="A28" s="26" t="s">
        <v>13</v>
      </c>
      <c r="B28" s="29">
        <f aca="true" t="shared" si="14" ref="B28:M28">B27/B24*100</f>
        <v>27.071823204419886</v>
      </c>
      <c r="C28" s="29">
        <f t="shared" si="14"/>
        <v>29.78723404255319</v>
      </c>
      <c r="D28" s="29">
        <f t="shared" si="14"/>
        <v>17.647058823529413</v>
      </c>
      <c r="E28" s="29">
        <f t="shared" si="14"/>
        <v>27.27272727272727</v>
      </c>
      <c r="F28" s="29">
        <f t="shared" si="14"/>
        <v>19.626168224299064</v>
      </c>
      <c r="G28" s="29">
        <f t="shared" si="14"/>
        <v>39.55223880597015</v>
      </c>
      <c r="H28" s="29">
        <f t="shared" si="14"/>
        <v>45.59585492227979</v>
      </c>
      <c r="I28" s="29">
        <f t="shared" si="14"/>
        <v>34.22818791946309</v>
      </c>
      <c r="J28" s="29">
        <f t="shared" si="14"/>
        <v>33.95061728395062</v>
      </c>
      <c r="K28" s="29">
        <f t="shared" si="14"/>
        <v>29.145728643216078</v>
      </c>
      <c r="L28" s="29">
        <f t="shared" si="14"/>
        <v>21.052631578947366</v>
      </c>
      <c r="M28" s="29">
        <f t="shared" si="14"/>
        <v>15.573770491803279</v>
      </c>
      <c r="N28" s="41">
        <f>N27/N24*100</f>
        <v>28.16180235535074</v>
      </c>
    </row>
    <row r="29" spans="1:14" ht="12" customHeight="1">
      <c r="A29" s="30" t="s">
        <v>15</v>
      </c>
      <c r="B29" s="25">
        <f aca="true" t="shared" si="15" ref="B29:G29">B24-B27</f>
        <v>132</v>
      </c>
      <c r="C29" s="25">
        <f t="shared" si="15"/>
        <v>99</v>
      </c>
      <c r="D29" s="25">
        <f t="shared" si="15"/>
        <v>140</v>
      </c>
      <c r="E29" s="25">
        <f t="shared" si="15"/>
        <v>88</v>
      </c>
      <c r="F29" s="25">
        <f t="shared" si="15"/>
        <v>86</v>
      </c>
      <c r="G29" s="25">
        <f t="shared" si="15"/>
        <v>81</v>
      </c>
      <c r="H29" s="25">
        <f aca="true" t="shared" si="16" ref="H29:M29">H24-H27</f>
        <v>105</v>
      </c>
      <c r="I29" s="25">
        <f t="shared" si="16"/>
        <v>98</v>
      </c>
      <c r="J29" s="25">
        <f t="shared" si="16"/>
        <v>107</v>
      </c>
      <c r="K29" s="25">
        <f t="shared" si="16"/>
        <v>141</v>
      </c>
      <c r="L29" s="25">
        <f t="shared" si="16"/>
        <v>120</v>
      </c>
      <c r="M29" s="25">
        <f t="shared" si="16"/>
        <v>206</v>
      </c>
      <c r="N29" s="40">
        <f>SUM(B29:M29)</f>
        <v>1403</v>
      </c>
    </row>
    <row r="30" spans="1:14" s="9" customFormat="1" ht="10.5" customHeight="1">
      <c r="A30" s="26" t="s">
        <v>13</v>
      </c>
      <c r="B30" s="29">
        <f aca="true" t="shared" si="17" ref="B30:M30">B29/B24*100</f>
        <v>72.92817679558011</v>
      </c>
      <c r="C30" s="29">
        <f t="shared" si="17"/>
        <v>70.2127659574468</v>
      </c>
      <c r="D30" s="29">
        <f t="shared" si="17"/>
        <v>82.35294117647058</v>
      </c>
      <c r="E30" s="29">
        <f t="shared" si="17"/>
        <v>72.72727272727273</v>
      </c>
      <c r="F30" s="29">
        <f t="shared" si="17"/>
        <v>80.37383177570094</v>
      </c>
      <c r="G30" s="29">
        <f t="shared" si="17"/>
        <v>60.447761194029844</v>
      </c>
      <c r="H30" s="29">
        <f t="shared" si="17"/>
        <v>54.40414507772021</v>
      </c>
      <c r="I30" s="29">
        <f t="shared" si="17"/>
        <v>65.77181208053692</v>
      </c>
      <c r="J30" s="29">
        <f t="shared" si="17"/>
        <v>66.0493827160494</v>
      </c>
      <c r="K30" s="29">
        <f t="shared" si="17"/>
        <v>70.85427135678391</v>
      </c>
      <c r="L30" s="29">
        <f t="shared" si="17"/>
        <v>78.94736842105263</v>
      </c>
      <c r="M30" s="29">
        <f t="shared" si="17"/>
        <v>84.42622950819673</v>
      </c>
      <c r="N30" s="41">
        <f>N29/N24*100</f>
        <v>71.83819764464926</v>
      </c>
    </row>
    <row r="31" spans="1:14" ht="12" customHeight="1">
      <c r="A31" s="30" t="s">
        <v>62</v>
      </c>
      <c r="B31" s="25">
        <v>141</v>
      </c>
      <c r="C31" s="25">
        <v>102</v>
      </c>
      <c r="D31" s="25">
        <v>111</v>
      </c>
      <c r="E31" s="25">
        <v>93</v>
      </c>
      <c r="F31" s="25">
        <v>76</v>
      </c>
      <c r="G31" s="25">
        <v>79</v>
      </c>
      <c r="H31" s="25">
        <v>125</v>
      </c>
      <c r="I31" s="25">
        <v>113</v>
      </c>
      <c r="J31" s="25">
        <v>105</v>
      </c>
      <c r="K31" s="25">
        <v>149</v>
      </c>
      <c r="L31" s="25">
        <v>120</v>
      </c>
      <c r="M31" s="25">
        <v>181</v>
      </c>
      <c r="N31" s="40">
        <f>SUM(B31:M31)</f>
        <v>1395</v>
      </c>
    </row>
    <row r="32" spans="1:14" s="9" customFormat="1" ht="10.5" customHeight="1">
      <c r="A32" s="26" t="s">
        <v>13</v>
      </c>
      <c r="B32" s="29">
        <f aca="true" t="shared" si="18" ref="B32:M32">B31/B24*100</f>
        <v>77.90055248618785</v>
      </c>
      <c r="C32" s="29">
        <f t="shared" si="18"/>
        <v>72.3404255319149</v>
      </c>
      <c r="D32" s="29">
        <f t="shared" si="18"/>
        <v>65.29411764705883</v>
      </c>
      <c r="E32" s="29">
        <f t="shared" si="18"/>
        <v>76.85950413223141</v>
      </c>
      <c r="F32" s="29">
        <f t="shared" si="18"/>
        <v>71.02803738317756</v>
      </c>
      <c r="G32" s="29">
        <f t="shared" si="18"/>
        <v>58.95522388059702</v>
      </c>
      <c r="H32" s="29">
        <f t="shared" si="18"/>
        <v>64.76683937823834</v>
      </c>
      <c r="I32" s="29">
        <f t="shared" si="18"/>
        <v>75.83892617449665</v>
      </c>
      <c r="J32" s="29">
        <f t="shared" si="18"/>
        <v>64.81481481481481</v>
      </c>
      <c r="K32" s="29">
        <f t="shared" si="18"/>
        <v>74.87437185929649</v>
      </c>
      <c r="L32" s="29">
        <f t="shared" si="18"/>
        <v>78.94736842105263</v>
      </c>
      <c r="M32" s="29">
        <f t="shared" si="18"/>
        <v>74.18032786885246</v>
      </c>
      <c r="N32" s="41">
        <f>N31/N24*100</f>
        <v>71.42857142857143</v>
      </c>
    </row>
    <row r="33" spans="1:14" ht="12" customHeight="1">
      <c r="A33" s="30" t="s">
        <v>16</v>
      </c>
      <c r="B33" s="25">
        <v>5</v>
      </c>
      <c r="C33" s="25">
        <v>8</v>
      </c>
      <c r="D33" s="25">
        <v>3</v>
      </c>
      <c r="E33" s="25">
        <v>9</v>
      </c>
      <c r="F33" s="25">
        <v>3</v>
      </c>
      <c r="G33" s="25">
        <v>4</v>
      </c>
      <c r="H33" s="25">
        <v>15</v>
      </c>
      <c r="I33" s="25">
        <v>9</v>
      </c>
      <c r="J33" s="25">
        <v>5</v>
      </c>
      <c r="K33" s="25">
        <v>5</v>
      </c>
      <c r="L33" s="25">
        <v>5</v>
      </c>
      <c r="M33" s="25">
        <v>2</v>
      </c>
      <c r="N33" s="40">
        <f>SUM(B33:M33)</f>
        <v>73</v>
      </c>
    </row>
    <row r="34" spans="1:14" s="9" customFormat="1" ht="10.5" customHeight="1">
      <c r="A34" s="26" t="s">
        <v>13</v>
      </c>
      <c r="B34" s="29">
        <f aca="true" t="shared" si="19" ref="B34:M34">B33/B24*100</f>
        <v>2.7624309392265194</v>
      </c>
      <c r="C34" s="29">
        <f t="shared" si="19"/>
        <v>5.673758865248227</v>
      </c>
      <c r="D34" s="29">
        <f t="shared" si="19"/>
        <v>1.7647058823529411</v>
      </c>
      <c r="E34" s="29">
        <f t="shared" si="19"/>
        <v>7.43801652892562</v>
      </c>
      <c r="F34" s="29">
        <f t="shared" si="19"/>
        <v>2.803738317757009</v>
      </c>
      <c r="G34" s="29">
        <f t="shared" si="19"/>
        <v>2.9850746268656714</v>
      </c>
      <c r="H34" s="29">
        <f t="shared" si="19"/>
        <v>7.772020725388601</v>
      </c>
      <c r="I34" s="29">
        <f t="shared" si="19"/>
        <v>6.0402684563758395</v>
      </c>
      <c r="J34" s="29">
        <f t="shared" si="19"/>
        <v>3.0864197530864197</v>
      </c>
      <c r="K34" s="29">
        <f t="shared" si="19"/>
        <v>2.512562814070352</v>
      </c>
      <c r="L34" s="29">
        <f t="shared" si="19"/>
        <v>3.289473684210526</v>
      </c>
      <c r="M34" s="29">
        <f t="shared" si="19"/>
        <v>0.819672131147541</v>
      </c>
      <c r="N34" s="41">
        <f>N33/N24*100</f>
        <v>3.7378392217101895</v>
      </c>
    </row>
    <row r="35" spans="1:14" ht="12" customHeight="1">
      <c r="A35" s="30" t="s">
        <v>6</v>
      </c>
      <c r="B35" s="25">
        <f aca="true" t="shared" si="20" ref="B35:G35">B24-B31</f>
        <v>40</v>
      </c>
      <c r="C35" s="25">
        <f t="shared" si="20"/>
        <v>39</v>
      </c>
      <c r="D35" s="25">
        <f t="shared" si="20"/>
        <v>59</v>
      </c>
      <c r="E35" s="25">
        <f t="shared" si="20"/>
        <v>28</v>
      </c>
      <c r="F35" s="25">
        <f t="shared" si="20"/>
        <v>31</v>
      </c>
      <c r="G35" s="25">
        <f t="shared" si="20"/>
        <v>55</v>
      </c>
      <c r="H35" s="25">
        <f aca="true" t="shared" si="21" ref="H35:M35">H24-H31</f>
        <v>68</v>
      </c>
      <c r="I35" s="25">
        <f t="shared" si="21"/>
        <v>36</v>
      </c>
      <c r="J35" s="25">
        <f t="shared" si="21"/>
        <v>57</v>
      </c>
      <c r="K35" s="25">
        <f t="shared" si="21"/>
        <v>50</v>
      </c>
      <c r="L35" s="25">
        <f t="shared" si="21"/>
        <v>32</v>
      </c>
      <c r="M35" s="25">
        <f t="shared" si="21"/>
        <v>63</v>
      </c>
      <c r="N35" s="40">
        <f>SUM(B35:M35)</f>
        <v>558</v>
      </c>
    </row>
    <row r="36" spans="1:14" s="9" customFormat="1" ht="9.75" customHeight="1">
      <c r="A36" s="26" t="s">
        <v>13</v>
      </c>
      <c r="B36" s="29">
        <f aca="true" t="shared" si="22" ref="B36:M36">B35/B24*100</f>
        <v>22.099447513812155</v>
      </c>
      <c r="C36" s="29">
        <f t="shared" si="22"/>
        <v>27.659574468085108</v>
      </c>
      <c r="D36" s="29">
        <f t="shared" si="22"/>
        <v>34.705882352941174</v>
      </c>
      <c r="E36" s="29">
        <f t="shared" si="22"/>
        <v>23.140495867768596</v>
      </c>
      <c r="F36" s="29">
        <f t="shared" si="22"/>
        <v>28.971962616822427</v>
      </c>
      <c r="G36" s="29">
        <f t="shared" si="22"/>
        <v>41.04477611940299</v>
      </c>
      <c r="H36" s="29">
        <f t="shared" si="22"/>
        <v>35.233160621761655</v>
      </c>
      <c r="I36" s="29">
        <f t="shared" si="22"/>
        <v>24.161073825503358</v>
      </c>
      <c r="J36" s="29">
        <f t="shared" si="22"/>
        <v>35.18518518518518</v>
      </c>
      <c r="K36" s="29">
        <f t="shared" si="22"/>
        <v>25.125628140703515</v>
      </c>
      <c r="L36" s="29">
        <f t="shared" si="22"/>
        <v>21.052631578947366</v>
      </c>
      <c r="M36" s="29">
        <f t="shared" si="22"/>
        <v>25.81967213114754</v>
      </c>
      <c r="N36" s="41">
        <f>N35/N24*100</f>
        <v>28.57142857142857</v>
      </c>
    </row>
    <row r="37" spans="1:14" ht="12" customHeight="1">
      <c r="A37" s="30" t="s">
        <v>71</v>
      </c>
      <c r="B37" s="25">
        <v>6</v>
      </c>
      <c r="C37" s="25">
        <v>8</v>
      </c>
      <c r="D37" s="25">
        <v>5</v>
      </c>
      <c r="E37" s="25">
        <v>8</v>
      </c>
      <c r="F37" s="25">
        <v>7</v>
      </c>
      <c r="G37" s="25">
        <v>4</v>
      </c>
      <c r="H37" s="25">
        <v>4</v>
      </c>
      <c r="I37" s="25">
        <v>4</v>
      </c>
      <c r="J37" s="25">
        <v>6</v>
      </c>
      <c r="K37" s="25">
        <v>8</v>
      </c>
      <c r="L37" s="25">
        <v>7</v>
      </c>
      <c r="M37" s="25">
        <v>17</v>
      </c>
      <c r="N37" s="40">
        <f>SUM(B37:M37)</f>
        <v>84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3.314917127071823</v>
      </c>
      <c r="C38" s="34">
        <f t="shared" si="23"/>
        <v>5.673758865248227</v>
      </c>
      <c r="D38" s="34">
        <f t="shared" si="23"/>
        <v>2.941176470588235</v>
      </c>
      <c r="E38" s="34">
        <f t="shared" si="23"/>
        <v>6.6115702479338845</v>
      </c>
      <c r="F38" s="34">
        <f t="shared" si="23"/>
        <v>6.5420560747663545</v>
      </c>
      <c r="G38" s="34">
        <f t="shared" si="23"/>
        <v>2.9850746268656714</v>
      </c>
      <c r="H38" s="34">
        <f t="shared" si="23"/>
        <v>2.072538860103627</v>
      </c>
      <c r="I38" s="34">
        <f t="shared" si="23"/>
        <v>2.684563758389262</v>
      </c>
      <c r="J38" s="34">
        <f t="shared" si="23"/>
        <v>3.7037037037037033</v>
      </c>
      <c r="K38" s="34">
        <f t="shared" si="23"/>
        <v>4.0201005025125625</v>
      </c>
      <c r="L38" s="34">
        <f t="shared" si="23"/>
        <v>4.605263157894736</v>
      </c>
      <c r="M38" s="34">
        <f t="shared" si="23"/>
        <v>6.967213114754098</v>
      </c>
      <c r="N38" s="42">
        <f>N37/N24*100</f>
        <v>4.301075268817205</v>
      </c>
    </row>
    <row r="39" spans="1:14" s="4" customFormat="1" ht="12" customHeight="1" thickBot="1">
      <c r="A39" s="35" t="s">
        <v>17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51"/>
    </row>
    <row r="40" spans="1:14" s="3" customFormat="1" ht="12" customHeight="1" thickBot="1">
      <c r="A40" s="18" t="s">
        <v>18</v>
      </c>
      <c r="B40" s="21">
        <v>119</v>
      </c>
      <c r="C40" s="21">
        <v>117</v>
      </c>
      <c r="D40" s="21">
        <v>158</v>
      </c>
      <c r="E40" s="21">
        <v>202</v>
      </c>
      <c r="F40" s="21">
        <v>179</v>
      </c>
      <c r="G40" s="21">
        <v>181</v>
      </c>
      <c r="H40" s="21">
        <v>211</v>
      </c>
      <c r="I40" s="21">
        <v>153</v>
      </c>
      <c r="J40" s="21">
        <v>210</v>
      </c>
      <c r="K40" s="21">
        <v>184</v>
      </c>
      <c r="L40" s="21">
        <v>191</v>
      </c>
      <c r="M40" s="21">
        <v>179</v>
      </c>
      <c r="N40" s="18">
        <f>SUM(B40:M40)</f>
        <v>2084</v>
      </c>
    </row>
    <row r="41" spans="1:14" s="3" customFormat="1" ht="12" customHeight="1" thickTop="1">
      <c r="A41" s="30" t="s">
        <v>19</v>
      </c>
      <c r="B41" s="25">
        <v>54</v>
      </c>
      <c r="C41" s="25">
        <v>61</v>
      </c>
      <c r="D41" s="25">
        <v>62</v>
      </c>
      <c r="E41" s="25">
        <v>83</v>
      </c>
      <c r="F41" s="25">
        <v>73</v>
      </c>
      <c r="G41" s="25">
        <v>63</v>
      </c>
      <c r="H41" s="25">
        <v>100</v>
      </c>
      <c r="I41" s="25">
        <v>77</v>
      </c>
      <c r="J41" s="25">
        <v>109</v>
      </c>
      <c r="K41" s="25">
        <v>89</v>
      </c>
      <c r="L41" s="25">
        <v>113</v>
      </c>
      <c r="M41" s="25">
        <v>88</v>
      </c>
      <c r="N41" s="40">
        <f>SUM(B41:M41)</f>
        <v>972</v>
      </c>
    </row>
    <row r="42" spans="1:14" s="9" customFormat="1" ht="9" customHeight="1">
      <c r="A42" s="26" t="s">
        <v>20</v>
      </c>
      <c r="B42" s="29">
        <f aca="true" t="shared" si="24" ref="B42:M42">B41/B40*100</f>
        <v>45.378151260504204</v>
      </c>
      <c r="C42" s="29">
        <f t="shared" si="24"/>
        <v>52.13675213675214</v>
      </c>
      <c r="D42" s="29">
        <f t="shared" si="24"/>
        <v>39.24050632911392</v>
      </c>
      <c r="E42" s="29">
        <f t="shared" si="24"/>
        <v>41.089108910891085</v>
      </c>
      <c r="F42" s="29">
        <f t="shared" si="24"/>
        <v>40.78212290502793</v>
      </c>
      <c r="G42" s="29">
        <f t="shared" si="24"/>
        <v>34.806629834254146</v>
      </c>
      <c r="H42" s="29">
        <f t="shared" si="24"/>
        <v>47.39336492890995</v>
      </c>
      <c r="I42" s="29">
        <f t="shared" si="24"/>
        <v>50.326797385620914</v>
      </c>
      <c r="J42" s="29">
        <f t="shared" si="24"/>
        <v>51.90476190476191</v>
      </c>
      <c r="K42" s="29">
        <f t="shared" si="24"/>
        <v>48.369565217391305</v>
      </c>
      <c r="L42" s="29">
        <f t="shared" si="24"/>
        <v>59.16230366492147</v>
      </c>
      <c r="M42" s="29">
        <f t="shared" si="24"/>
        <v>49.162011173184354</v>
      </c>
      <c r="N42" s="41">
        <f>N41/N40*100</f>
        <v>46.64107485604607</v>
      </c>
    </row>
    <row r="43" spans="1:14" s="3" customFormat="1" ht="12">
      <c r="A43" s="30" t="s">
        <v>21</v>
      </c>
      <c r="B43" s="25">
        <v>74</v>
      </c>
      <c r="C43" s="25">
        <v>62</v>
      </c>
      <c r="D43" s="25">
        <v>100</v>
      </c>
      <c r="E43" s="25">
        <v>128</v>
      </c>
      <c r="F43" s="25">
        <v>99</v>
      </c>
      <c r="G43" s="25">
        <v>67</v>
      </c>
      <c r="H43" s="25">
        <v>89</v>
      </c>
      <c r="I43" s="25">
        <v>59</v>
      </c>
      <c r="J43" s="25">
        <v>81</v>
      </c>
      <c r="K43" s="25">
        <v>77</v>
      </c>
      <c r="L43" s="25">
        <v>65</v>
      </c>
      <c r="M43" s="25">
        <v>69</v>
      </c>
      <c r="N43" s="40">
        <f>SUM(B43:M43)</f>
        <v>970</v>
      </c>
    </row>
    <row r="44" spans="1:14" s="9" customFormat="1" ht="9" customHeight="1">
      <c r="A44" s="26" t="s">
        <v>20</v>
      </c>
      <c r="B44" s="29">
        <f aca="true" t="shared" si="25" ref="B44:M44">B43/B40*100</f>
        <v>62.18487394957983</v>
      </c>
      <c r="C44" s="29">
        <f t="shared" si="25"/>
        <v>52.991452991452995</v>
      </c>
      <c r="D44" s="29">
        <f t="shared" si="25"/>
        <v>63.29113924050633</v>
      </c>
      <c r="E44" s="29">
        <f t="shared" si="25"/>
        <v>63.366336633663366</v>
      </c>
      <c r="F44" s="29">
        <f t="shared" si="25"/>
        <v>55.3072625698324</v>
      </c>
      <c r="G44" s="29">
        <f t="shared" si="25"/>
        <v>37.01657458563536</v>
      </c>
      <c r="H44" s="29">
        <f t="shared" si="25"/>
        <v>42.18009478672986</v>
      </c>
      <c r="I44" s="29">
        <f t="shared" si="25"/>
        <v>38.56209150326798</v>
      </c>
      <c r="J44" s="29">
        <f t="shared" si="25"/>
        <v>38.57142857142858</v>
      </c>
      <c r="K44" s="29">
        <f t="shared" si="25"/>
        <v>41.84782608695652</v>
      </c>
      <c r="L44" s="29">
        <f t="shared" si="25"/>
        <v>34.031413612565444</v>
      </c>
      <c r="M44" s="29">
        <f t="shared" si="25"/>
        <v>38.547486033519554</v>
      </c>
      <c r="N44" s="41">
        <f>N43/N40*100</f>
        <v>46.54510556621881</v>
      </c>
    </row>
    <row r="45" spans="1:14" s="3" customFormat="1" ht="12">
      <c r="A45" s="30" t="s">
        <v>22</v>
      </c>
      <c r="B45" s="25">
        <v>30</v>
      </c>
      <c r="C45" s="25">
        <v>37</v>
      </c>
      <c r="D45" s="25">
        <v>48</v>
      </c>
      <c r="E45" s="25">
        <v>50</v>
      </c>
      <c r="F45" s="25">
        <v>44</v>
      </c>
      <c r="G45" s="25">
        <v>21</v>
      </c>
      <c r="H45" s="25">
        <v>37</v>
      </c>
      <c r="I45" s="25">
        <v>29</v>
      </c>
      <c r="J45" s="25">
        <v>45</v>
      </c>
      <c r="K45" s="25">
        <v>38</v>
      </c>
      <c r="L45" s="25">
        <v>26</v>
      </c>
      <c r="M45" s="25">
        <v>30</v>
      </c>
      <c r="N45" s="40">
        <f>SUM(B45:M45)</f>
        <v>435</v>
      </c>
    </row>
    <row r="46" spans="1:14" s="9" customFormat="1" ht="8.25" customHeight="1">
      <c r="A46" s="26" t="s">
        <v>20</v>
      </c>
      <c r="B46" s="29">
        <f aca="true" t="shared" si="26" ref="B46:M46">B45/B40*100</f>
        <v>25.210084033613445</v>
      </c>
      <c r="C46" s="29">
        <f t="shared" si="26"/>
        <v>31.62393162393162</v>
      </c>
      <c r="D46" s="29">
        <f t="shared" si="26"/>
        <v>30.37974683544304</v>
      </c>
      <c r="E46" s="29">
        <f t="shared" si="26"/>
        <v>24.752475247524753</v>
      </c>
      <c r="F46" s="29">
        <f t="shared" si="26"/>
        <v>24.581005586592177</v>
      </c>
      <c r="G46" s="29">
        <f t="shared" si="26"/>
        <v>11.602209944751381</v>
      </c>
      <c r="H46" s="29">
        <f t="shared" si="26"/>
        <v>17.535545023696685</v>
      </c>
      <c r="I46" s="29">
        <f t="shared" si="26"/>
        <v>18.954248366013072</v>
      </c>
      <c r="J46" s="29">
        <f t="shared" si="26"/>
        <v>21.428571428571427</v>
      </c>
      <c r="K46" s="29">
        <f t="shared" si="26"/>
        <v>20.652173913043477</v>
      </c>
      <c r="L46" s="29">
        <f t="shared" si="26"/>
        <v>13.612565445026178</v>
      </c>
      <c r="M46" s="29">
        <f t="shared" si="26"/>
        <v>16.75977653631285</v>
      </c>
      <c r="N46" s="41">
        <f>N45/N40*100</f>
        <v>20.87332053742802</v>
      </c>
    </row>
    <row r="47" spans="1:14" s="3" customFormat="1" ht="12">
      <c r="A47" s="30" t="s">
        <v>53</v>
      </c>
      <c r="B47" s="25">
        <v>58</v>
      </c>
      <c r="C47" s="25">
        <v>57</v>
      </c>
      <c r="D47" s="25">
        <v>64</v>
      </c>
      <c r="E47" s="25">
        <v>72</v>
      </c>
      <c r="F47" s="25">
        <v>76</v>
      </c>
      <c r="G47" s="25">
        <v>59</v>
      </c>
      <c r="H47" s="25">
        <v>65</v>
      </c>
      <c r="I47" s="25">
        <v>55</v>
      </c>
      <c r="J47" s="25">
        <v>71</v>
      </c>
      <c r="K47" s="25">
        <v>72</v>
      </c>
      <c r="L47" s="25">
        <v>46</v>
      </c>
      <c r="M47" s="25">
        <v>43</v>
      </c>
      <c r="N47" s="40">
        <f>SUM(B47:M47)</f>
        <v>738</v>
      </c>
    </row>
    <row r="48" spans="1:14" s="9" customFormat="1" ht="9" customHeight="1">
      <c r="A48" s="26" t="s">
        <v>20</v>
      </c>
      <c r="B48" s="29">
        <f aca="true" t="shared" si="27" ref="B48:M48">B47/B40*100</f>
        <v>48.739495798319325</v>
      </c>
      <c r="C48" s="29">
        <f t="shared" si="27"/>
        <v>48.717948717948715</v>
      </c>
      <c r="D48" s="29">
        <f t="shared" si="27"/>
        <v>40.50632911392405</v>
      </c>
      <c r="E48" s="29">
        <f t="shared" si="27"/>
        <v>35.64356435643564</v>
      </c>
      <c r="F48" s="29">
        <f t="shared" si="27"/>
        <v>42.45810055865922</v>
      </c>
      <c r="G48" s="29">
        <f t="shared" si="27"/>
        <v>32.59668508287293</v>
      </c>
      <c r="H48" s="29">
        <f t="shared" si="27"/>
        <v>30.80568720379147</v>
      </c>
      <c r="I48" s="29">
        <f t="shared" si="27"/>
        <v>35.947712418300654</v>
      </c>
      <c r="J48" s="29">
        <f t="shared" si="27"/>
        <v>33.80952380952381</v>
      </c>
      <c r="K48" s="29">
        <f t="shared" si="27"/>
        <v>39.130434782608695</v>
      </c>
      <c r="L48" s="29">
        <f t="shared" si="27"/>
        <v>24.083769633507853</v>
      </c>
      <c r="M48" s="29">
        <f t="shared" si="27"/>
        <v>24.022346368715084</v>
      </c>
      <c r="N48" s="41">
        <f>N47/N40*100</f>
        <v>35.4126679462572</v>
      </c>
    </row>
    <row r="49" spans="1:14" s="3" customFormat="1" ht="12">
      <c r="A49" s="60" t="s">
        <v>54</v>
      </c>
      <c r="B49" s="46">
        <f aca="true" t="shared" si="28" ref="B49:G49">B43-B47</f>
        <v>16</v>
      </c>
      <c r="C49" s="46">
        <f t="shared" si="28"/>
        <v>5</v>
      </c>
      <c r="D49" s="46">
        <f t="shared" si="28"/>
        <v>36</v>
      </c>
      <c r="E49" s="46">
        <f t="shared" si="28"/>
        <v>56</v>
      </c>
      <c r="F49" s="46">
        <f t="shared" si="28"/>
        <v>23</v>
      </c>
      <c r="G49" s="46">
        <f t="shared" si="28"/>
        <v>8</v>
      </c>
      <c r="H49" s="46">
        <f aca="true" t="shared" si="29" ref="H49:M49">H43-H47</f>
        <v>24</v>
      </c>
      <c r="I49" s="46">
        <f t="shared" si="29"/>
        <v>4</v>
      </c>
      <c r="J49" s="46">
        <f t="shared" si="29"/>
        <v>10</v>
      </c>
      <c r="K49" s="46">
        <f t="shared" si="29"/>
        <v>5</v>
      </c>
      <c r="L49" s="46">
        <f t="shared" si="29"/>
        <v>19</v>
      </c>
      <c r="M49" s="46">
        <f t="shared" si="29"/>
        <v>26</v>
      </c>
      <c r="N49" s="61">
        <f>SUM(B49:M49)</f>
        <v>232</v>
      </c>
    </row>
    <row r="50" spans="1:14" s="2" customFormat="1" ht="9.75" customHeight="1" thickBot="1">
      <c r="A50" s="31" t="s">
        <v>20</v>
      </c>
      <c r="B50" s="43">
        <f aca="true" t="shared" si="30" ref="B50:M50">B49/B40*100</f>
        <v>13.445378151260504</v>
      </c>
      <c r="C50" s="43">
        <f t="shared" si="30"/>
        <v>4.273504273504273</v>
      </c>
      <c r="D50" s="43">
        <f t="shared" si="30"/>
        <v>22.78481012658228</v>
      </c>
      <c r="E50" s="43">
        <f t="shared" si="30"/>
        <v>27.722772277227726</v>
      </c>
      <c r="F50" s="43">
        <f t="shared" si="30"/>
        <v>12.849162011173185</v>
      </c>
      <c r="G50" s="43">
        <f t="shared" si="30"/>
        <v>4.41988950276243</v>
      </c>
      <c r="H50" s="43">
        <f t="shared" si="30"/>
        <v>11.374407582938389</v>
      </c>
      <c r="I50" s="43">
        <f t="shared" si="30"/>
        <v>2.6143790849673203</v>
      </c>
      <c r="J50" s="43">
        <f t="shared" si="30"/>
        <v>4.761904761904762</v>
      </c>
      <c r="K50" s="43">
        <f t="shared" si="30"/>
        <v>2.717391304347826</v>
      </c>
      <c r="L50" s="43">
        <f t="shared" si="30"/>
        <v>9.947643979057592</v>
      </c>
      <c r="M50" s="43">
        <f t="shared" si="30"/>
        <v>14.52513966480447</v>
      </c>
      <c r="N50" s="44">
        <f>N49/N40*100</f>
        <v>11.132437619961612</v>
      </c>
    </row>
    <row r="51" spans="1:14" s="3" customFormat="1" ht="12">
      <c r="A51" s="30" t="s">
        <v>55</v>
      </c>
      <c r="B51" s="25">
        <v>5</v>
      </c>
      <c r="C51" s="25">
        <v>1</v>
      </c>
      <c r="D51" s="25">
        <v>25</v>
      </c>
      <c r="E51" s="25">
        <v>26</v>
      </c>
      <c r="F51" s="25">
        <v>10</v>
      </c>
      <c r="G51" s="25">
        <v>1</v>
      </c>
      <c r="H51" s="25">
        <v>1</v>
      </c>
      <c r="I51" s="25">
        <v>0</v>
      </c>
      <c r="J51" s="25">
        <v>1</v>
      </c>
      <c r="K51" s="25">
        <v>1</v>
      </c>
      <c r="L51" s="25">
        <v>1</v>
      </c>
      <c r="M51" s="25">
        <v>11</v>
      </c>
      <c r="N51" s="40">
        <f>SUM(B51:M51)</f>
        <v>83</v>
      </c>
    </row>
    <row r="52" spans="1:14" s="9" customFormat="1" ht="9" customHeight="1">
      <c r="A52" s="26" t="s">
        <v>20</v>
      </c>
      <c r="B52" s="29">
        <f aca="true" t="shared" si="31" ref="B52:M52">B51/B40*100</f>
        <v>4.201680672268908</v>
      </c>
      <c r="C52" s="29">
        <f t="shared" si="31"/>
        <v>0.8547008547008548</v>
      </c>
      <c r="D52" s="29">
        <f t="shared" si="31"/>
        <v>15.822784810126583</v>
      </c>
      <c r="E52" s="29">
        <f t="shared" si="31"/>
        <v>12.871287128712872</v>
      </c>
      <c r="F52" s="29">
        <f t="shared" si="31"/>
        <v>5.58659217877095</v>
      </c>
      <c r="G52" s="29">
        <f t="shared" si="31"/>
        <v>0.5524861878453038</v>
      </c>
      <c r="H52" s="29">
        <f t="shared" si="31"/>
        <v>0.47393364928909953</v>
      </c>
      <c r="I52" s="29">
        <f t="shared" si="31"/>
        <v>0</v>
      </c>
      <c r="J52" s="29">
        <f t="shared" si="31"/>
        <v>0.4761904761904762</v>
      </c>
      <c r="K52" s="29">
        <f t="shared" si="31"/>
        <v>0.5434782608695652</v>
      </c>
      <c r="L52" s="29">
        <f t="shared" si="31"/>
        <v>0.5235602094240838</v>
      </c>
      <c r="M52" s="29">
        <f t="shared" si="31"/>
        <v>6.145251396648044</v>
      </c>
      <c r="N52" s="41">
        <f>N51/N40*100</f>
        <v>3.9827255278310942</v>
      </c>
    </row>
    <row r="53" spans="1:14" s="3" customFormat="1" ht="12">
      <c r="A53" s="30" t="s">
        <v>56</v>
      </c>
      <c r="B53" s="25">
        <v>6</v>
      </c>
      <c r="C53" s="25">
        <v>3</v>
      </c>
      <c r="D53" s="25">
        <v>5</v>
      </c>
      <c r="E53" s="25">
        <v>26</v>
      </c>
      <c r="F53" s="25">
        <v>4</v>
      </c>
      <c r="G53" s="25">
        <v>7</v>
      </c>
      <c r="H53" s="25">
        <v>21</v>
      </c>
      <c r="I53" s="25">
        <v>4</v>
      </c>
      <c r="J53" s="25">
        <v>6</v>
      </c>
      <c r="K53" s="25">
        <v>4</v>
      </c>
      <c r="L53" s="25">
        <v>15</v>
      </c>
      <c r="M53" s="25">
        <v>0</v>
      </c>
      <c r="N53" s="40">
        <f>SUM(B53:M53)</f>
        <v>101</v>
      </c>
    </row>
    <row r="54" spans="1:14" s="9" customFormat="1" ht="9" customHeight="1">
      <c r="A54" s="26" t="s">
        <v>20</v>
      </c>
      <c r="B54" s="29">
        <f aca="true" t="shared" si="32" ref="B54:M54">B53/B40*100</f>
        <v>5.042016806722689</v>
      </c>
      <c r="C54" s="29">
        <f t="shared" si="32"/>
        <v>2.564102564102564</v>
      </c>
      <c r="D54" s="29">
        <f t="shared" si="32"/>
        <v>3.1645569620253164</v>
      </c>
      <c r="E54" s="29">
        <f t="shared" si="32"/>
        <v>12.871287128712872</v>
      </c>
      <c r="F54" s="29">
        <f t="shared" si="32"/>
        <v>2.2346368715083798</v>
      </c>
      <c r="G54" s="29">
        <f t="shared" si="32"/>
        <v>3.867403314917127</v>
      </c>
      <c r="H54" s="29">
        <f t="shared" si="32"/>
        <v>9.95260663507109</v>
      </c>
      <c r="I54" s="29">
        <f t="shared" si="32"/>
        <v>2.6143790849673203</v>
      </c>
      <c r="J54" s="29">
        <f t="shared" si="32"/>
        <v>2.857142857142857</v>
      </c>
      <c r="K54" s="29">
        <f t="shared" si="32"/>
        <v>2.1739130434782608</v>
      </c>
      <c r="L54" s="29">
        <f t="shared" si="32"/>
        <v>7.853403141361256</v>
      </c>
      <c r="M54" s="29">
        <f t="shared" si="32"/>
        <v>0</v>
      </c>
      <c r="N54" s="41">
        <f>N53/N40*100</f>
        <v>4.846449136276392</v>
      </c>
    </row>
    <row r="55" spans="1:14" s="3" customFormat="1" ht="12">
      <c r="A55" s="30" t="s">
        <v>179</v>
      </c>
      <c r="B55" s="25">
        <v>0</v>
      </c>
      <c r="C55" s="25">
        <v>0</v>
      </c>
      <c r="D55" s="25">
        <v>0</v>
      </c>
      <c r="E55" s="25">
        <v>1</v>
      </c>
      <c r="F55" s="25">
        <v>0</v>
      </c>
      <c r="G55" s="25">
        <v>0</v>
      </c>
      <c r="H55" s="25">
        <v>1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40">
        <f>SUM(B55:M55)</f>
        <v>3</v>
      </c>
    </row>
    <row r="56" spans="1:14" s="9" customFormat="1" ht="9.75" customHeight="1">
      <c r="A56" s="26" t="s">
        <v>20</v>
      </c>
      <c r="B56" s="29">
        <f aca="true" t="shared" si="33" ref="B56:N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0.49504950495049505</v>
      </c>
      <c r="F56" s="29">
        <f t="shared" si="33"/>
        <v>0</v>
      </c>
      <c r="G56" s="29">
        <f t="shared" si="33"/>
        <v>0</v>
      </c>
      <c r="H56" s="29">
        <f t="shared" si="33"/>
        <v>0.47393364928909953</v>
      </c>
      <c r="I56" s="29">
        <f t="shared" si="33"/>
        <v>0</v>
      </c>
      <c r="J56" s="29">
        <f t="shared" si="33"/>
        <v>0.4761904761904762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 t="shared" si="33"/>
        <v>0.14395393474088292</v>
      </c>
    </row>
    <row r="57" spans="1:14" s="3" customFormat="1" ht="12">
      <c r="A57" s="30" t="s">
        <v>58</v>
      </c>
      <c r="B57" s="25">
        <v>1</v>
      </c>
      <c r="C57" s="25">
        <v>0</v>
      </c>
      <c r="D57" s="25">
        <v>4</v>
      </c>
      <c r="E57" s="25">
        <v>1</v>
      </c>
      <c r="F57" s="25">
        <v>7</v>
      </c>
      <c r="G57" s="25">
        <v>0</v>
      </c>
      <c r="H57" s="25">
        <v>1</v>
      </c>
      <c r="I57" s="25">
        <v>0</v>
      </c>
      <c r="J57" s="25">
        <v>1</v>
      </c>
      <c r="K57" s="25">
        <v>0</v>
      </c>
      <c r="L57" s="25">
        <v>0</v>
      </c>
      <c r="M57" s="25">
        <v>0</v>
      </c>
      <c r="N57" s="40">
        <f>SUM(B57:M57)</f>
        <v>15</v>
      </c>
    </row>
    <row r="58" spans="1:14" s="9" customFormat="1" ht="9" customHeight="1">
      <c r="A58" s="26" t="s">
        <v>20</v>
      </c>
      <c r="B58" s="29">
        <f aca="true" t="shared" si="34" ref="B58:M58">B57/B40*100</f>
        <v>0.8403361344537815</v>
      </c>
      <c r="C58" s="29">
        <f t="shared" si="34"/>
        <v>0</v>
      </c>
      <c r="D58" s="29">
        <f t="shared" si="34"/>
        <v>2.5316455696202533</v>
      </c>
      <c r="E58" s="29">
        <f t="shared" si="34"/>
        <v>0.49504950495049505</v>
      </c>
      <c r="F58" s="29">
        <f t="shared" si="34"/>
        <v>3.910614525139665</v>
      </c>
      <c r="G58" s="29">
        <f t="shared" si="34"/>
        <v>0</v>
      </c>
      <c r="H58" s="29">
        <f t="shared" si="34"/>
        <v>0.47393364928909953</v>
      </c>
      <c r="I58" s="29">
        <f t="shared" si="34"/>
        <v>0</v>
      </c>
      <c r="J58" s="29">
        <f t="shared" si="34"/>
        <v>0.4761904761904762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0.7197696737044146</v>
      </c>
    </row>
    <row r="59" spans="1:14" s="2" customFormat="1" ht="31.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2</v>
      </c>
      <c r="M59" s="25">
        <v>15</v>
      </c>
      <c r="N59" s="40">
        <f>SUM(B59:M59)</f>
        <v>17</v>
      </c>
    </row>
    <row r="60" spans="1:14" s="9" customFormat="1" ht="9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1.0471204188481675</v>
      </c>
      <c r="M60" s="29">
        <f t="shared" si="35"/>
        <v>8.379888268156424</v>
      </c>
      <c r="N60" s="41">
        <f>N59/N40*100</f>
        <v>0.8157389635316697</v>
      </c>
    </row>
    <row r="61" spans="1:14" s="9" customFormat="1" ht="10.5" customHeight="1">
      <c r="A61" s="30" t="s">
        <v>60</v>
      </c>
      <c r="B61" s="25">
        <v>3</v>
      </c>
      <c r="C61" s="25">
        <v>0</v>
      </c>
      <c r="D61" s="25">
        <v>1</v>
      </c>
      <c r="E61" s="25">
        <v>2</v>
      </c>
      <c r="F61" s="25">
        <v>2</v>
      </c>
      <c r="G61" s="25">
        <v>0</v>
      </c>
      <c r="H61" s="25">
        <v>0</v>
      </c>
      <c r="I61" s="25">
        <v>0</v>
      </c>
      <c r="J61" s="25">
        <v>1</v>
      </c>
      <c r="K61" s="25">
        <v>1</v>
      </c>
      <c r="L61" s="25">
        <v>1</v>
      </c>
      <c r="M61" s="25">
        <v>0</v>
      </c>
      <c r="N61" s="40">
        <f>SUM(B61:M61)</f>
        <v>11</v>
      </c>
    </row>
    <row r="62" spans="1:14" s="9" customFormat="1" ht="9" customHeight="1">
      <c r="A62" s="26" t="s">
        <v>20</v>
      </c>
      <c r="B62" s="29">
        <f aca="true" t="shared" si="36" ref="B62:M62">B61/B40*100</f>
        <v>2.5210084033613445</v>
      </c>
      <c r="C62" s="29">
        <f t="shared" si="36"/>
        <v>0</v>
      </c>
      <c r="D62" s="29">
        <f t="shared" si="36"/>
        <v>0.6329113924050633</v>
      </c>
      <c r="E62" s="29">
        <f t="shared" si="36"/>
        <v>0.9900990099009901</v>
      </c>
      <c r="F62" s="29">
        <f t="shared" si="36"/>
        <v>1.1173184357541899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0.4761904761904762</v>
      </c>
      <c r="K62" s="29">
        <f t="shared" si="36"/>
        <v>0.5434782608695652</v>
      </c>
      <c r="L62" s="29">
        <f t="shared" si="36"/>
        <v>0.5235602094240838</v>
      </c>
      <c r="M62" s="29">
        <f t="shared" si="36"/>
        <v>0</v>
      </c>
      <c r="N62" s="41">
        <f>N61/N40*100</f>
        <v>0.527831094049904</v>
      </c>
    </row>
    <row r="63" spans="1:14" s="9" customFormat="1" ht="11.25" customHeight="1">
      <c r="A63" s="30" t="s">
        <v>69</v>
      </c>
      <c r="B63" s="25">
        <v>1</v>
      </c>
      <c r="C63" s="25">
        <v>1</v>
      </c>
      <c r="D63" s="25">
        <v>1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3</v>
      </c>
    </row>
    <row r="64" spans="1:14" s="9" customFormat="1" ht="11.25" customHeight="1">
      <c r="A64" s="26" t="s">
        <v>20</v>
      </c>
      <c r="B64" s="29">
        <f aca="true" t="shared" si="37" ref="B64:M64">B63/B40*100</f>
        <v>0.8403361344537815</v>
      </c>
      <c r="C64" s="29">
        <f t="shared" si="37"/>
        <v>0.8547008547008548</v>
      </c>
      <c r="D64" s="29">
        <f t="shared" si="37"/>
        <v>0.6329113924050633</v>
      </c>
      <c r="E64" s="29">
        <f t="shared" si="37"/>
        <v>0</v>
      </c>
      <c r="F64" s="29">
        <f t="shared" si="37"/>
        <v>0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 t="shared" si="37"/>
        <v>0</v>
      </c>
      <c r="N64" s="41">
        <f>N63/N40*100</f>
        <v>0.14395393474088292</v>
      </c>
    </row>
    <row r="65" spans="1:14" s="9" customFormat="1" ht="11.25" customHeight="1">
      <c r="A65" s="60" t="s">
        <v>84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11.25" customHeight="1" thickBot="1">
      <c r="A66" s="31" t="s">
        <v>20</v>
      </c>
      <c r="B66" s="34">
        <f aca="true" t="shared" si="38" ref="B66:N66">B65/B40*100</f>
        <v>0</v>
      </c>
      <c r="C66" s="34">
        <f t="shared" si="38"/>
        <v>0</v>
      </c>
      <c r="D66" s="34">
        <f t="shared" si="38"/>
        <v>0</v>
      </c>
      <c r="E66" s="34">
        <f t="shared" si="38"/>
        <v>0</v>
      </c>
      <c r="F66" s="34">
        <f t="shared" si="38"/>
        <v>0</v>
      </c>
      <c r="G66" s="34">
        <f t="shared" si="38"/>
        <v>0</v>
      </c>
      <c r="H66" s="34">
        <f t="shared" si="38"/>
        <v>0</v>
      </c>
      <c r="I66" s="34">
        <f t="shared" si="38"/>
        <v>0</v>
      </c>
      <c r="J66" s="34">
        <f t="shared" si="38"/>
        <v>0</v>
      </c>
      <c r="K66" s="34">
        <f t="shared" si="38"/>
        <v>0</v>
      </c>
      <c r="L66" s="34">
        <f t="shared" si="38"/>
        <v>0</v>
      </c>
      <c r="M66" s="34">
        <f t="shared" si="38"/>
        <v>0</v>
      </c>
      <c r="N66" s="42">
        <f t="shared" si="38"/>
        <v>0</v>
      </c>
    </row>
    <row r="67" spans="1:14" s="3" customFormat="1" ht="12">
      <c r="A67" s="30" t="s">
        <v>64</v>
      </c>
      <c r="B67" s="25">
        <v>0</v>
      </c>
      <c r="C67" s="25">
        <v>3</v>
      </c>
      <c r="D67" s="25">
        <v>0</v>
      </c>
      <c r="E67" s="25">
        <v>2</v>
      </c>
      <c r="F67" s="25">
        <v>9</v>
      </c>
      <c r="G67" s="25">
        <v>0</v>
      </c>
      <c r="H67" s="25">
        <v>4</v>
      </c>
      <c r="I67" s="25">
        <v>0</v>
      </c>
      <c r="J67" s="25">
        <v>21</v>
      </c>
      <c r="K67" s="25">
        <v>6</v>
      </c>
      <c r="L67" s="25">
        <v>45</v>
      </c>
      <c r="M67" s="25">
        <v>35</v>
      </c>
      <c r="N67" s="40">
        <f>SUM(B67:M67)</f>
        <v>125</v>
      </c>
    </row>
    <row r="68" spans="1:14" s="9" customFormat="1" ht="9.75" customHeight="1">
      <c r="A68" s="26" t="s">
        <v>20</v>
      </c>
      <c r="B68" s="29">
        <f aca="true" t="shared" si="39" ref="B68:M68">B67/B40*100</f>
        <v>0</v>
      </c>
      <c r="C68" s="29">
        <f t="shared" si="39"/>
        <v>2.564102564102564</v>
      </c>
      <c r="D68" s="29">
        <f t="shared" si="39"/>
        <v>0</v>
      </c>
      <c r="E68" s="29">
        <f t="shared" si="39"/>
        <v>0.9900990099009901</v>
      </c>
      <c r="F68" s="29">
        <f t="shared" si="39"/>
        <v>5.027932960893855</v>
      </c>
      <c r="G68" s="29">
        <f t="shared" si="39"/>
        <v>0</v>
      </c>
      <c r="H68" s="29">
        <f t="shared" si="39"/>
        <v>1.8957345971563981</v>
      </c>
      <c r="I68" s="29">
        <f t="shared" si="39"/>
        <v>0</v>
      </c>
      <c r="J68" s="29">
        <f t="shared" si="39"/>
        <v>10</v>
      </c>
      <c r="K68" s="29">
        <f t="shared" si="39"/>
        <v>3.260869565217391</v>
      </c>
      <c r="L68" s="29">
        <f t="shared" si="39"/>
        <v>23.56020942408377</v>
      </c>
      <c r="M68" s="29">
        <f t="shared" si="39"/>
        <v>19.553072625698324</v>
      </c>
      <c r="N68" s="41">
        <f>N67/N40*100</f>
        <v>5.998080614203455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8</v>
      </c>
      <c r="M69" s="25">
        <v>6</v>
      </c>
      <c r="N69" s="40">
        <f>SUM(B69:M69)</f>
        <v>14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4.18848167539267</v>
      </c>
      <c r="M70" s="29">
        <f t="shared" si="40"/>
        <v>3.35195530726257</v>
      </c>
      <c r="N70" s="41">
        <f t="shared" si="40"/>
        <v>0.6717850287907869</v>
      </c>
    </row>
    <row r="71" spans="1:14" s="3" customFormat="1" ht="12">
      <c r="A71" s="30" t="s">
        <v>65</v>
      </c>
      <c r="B71" s="25">
        <v>3</v>
      </c>
      <c r="C71" s="25">
        <v>3</v>
      </c>
      <c r="D71" s="25">
        <v>8</v>
      </c>
      <c r="E71" s="25">
        <v>2</v>
      </c>
      <c r="F71" s="25">
        <v>4</v>
      </c>
      <c r="G71" s="25">
        <v>4</v>
      </c>
      <c r="H71" s="25">
        <v>3</v>
      </c>
      <c r="I71" s="25">
        <v>20</v>
      </c>
      <c r="J71" s="25">
        <v>16</v>
      </c>
      <c r="K71" s="25">
        <v>13</v>
      </c>
      <c r="L71" s="25">
        <v>12</v>
      </c>
      <c r="M71" s="25">
        <v>6</v>
      </c>
      <c r="N71" s="40">
        <f>SUM(B71:M71)</f>
        <v>94</v>
      </c>
    </row>
    <row r="72" spans="1:14" s="9" customFormat="1" ht="10.5">
      <c r="A72" s="26" t="s">
        <v>20</v>
      </c>
      <c r="B72" s="29">
        <f aca="true" t="shared" si="41" ref="B72:M72">B71/B40*100</f>
        <v>2.5210084033613445</v>
      </c>
      <c r="C72" s="29">
        <f t="shared" si="41"/>
        <v>2.564102564102564</v>
      </c>
      <c r="D72" s="29">
        <f t="shared" si="41"/>
        <v>5.063291139240507</v>
      </c>
      <c r="E72" s="29">
        <f t="shared" si="41"/>
        <v>0.9900990099009901</v>
      </c>
      <c r="F72" s="29">
        <f t="shared" si="41"/>
        <v>2.2346368715083798</v>
      </c>
      <c r="G72" s="29">
        <f t="shared" si="41"/>
        <v>2.209944751381215</v>
      </c>
      <c r="H72" s="29">
        <f t="shared" si="41"/>
        <v>1.4218009478672986</v>
      </c>
      <c r="I72" s="29">
        <f t="shared" si="41"/>
        <v>13.071895424836603</v>
      </c>
      <c r="J72" s="29">
        <f t="shared" si="41"/>
        <v>7.6190476190476195</v>
      </c>
      <c r="K72" s="29">
        <f t="shared" si="41"/>
        <v>7.065217391304348</v>
      </c>
      <c r="L72" s="29">
        <f t="shared" si="41"/>
        <v>6.282722513089005</v>
      </c>
      <c r="M72" s="29">
        <f t="shared" si="41"/>
        <v>3.35195530726257</v>
      </c>
      <c r="N72" s="41">
        <f>N71/N40*100</f>
        <v>4.5105566218809985</v>
      </c>
    </row>
    <row r="73" spans="1:14" s="3" customFormat="1" ht="12">
      <c r="A73" s="30" t="s">
        <v>23</v>
      </c>
      <c r="B73" s="25">
        <v>27</v>
      </c>
      <c r="C73" s="25">
        <v>37</v>
      </c>
      <c r="D73" s="25">
        <v>39</v>
      </c>
      <c r="E73" s="25">
        <v>52</v>
      </c>
      <c r="F73" s="25">
        <v>45</v>
      </c>
      <c r="G73" s="25">
        <v>75</v>
      </c>
      <c r="H73" s="25">
        <v>78</v>
      </c>
      <c r="I73" s="25">
        <v>45</v>
      </c>
      <c r="J73" s="25">
        <v>61</v>
      </c>
      <c r="K73" s="25">
        <v>46</v>
      </c>
      <c r="L73" s="25">
        <v>44</v>
      </c>
      <c r="M73" s="25">
        <v>48</v>
      </c>
      <c r="N73" s="40">
        <f>SUM(B73:M73)</f>
        <v>597</v>
      </c>
    </row>
    <row r="74" spans="1:14" s="9" customFormat="1" ht="9.75" customHeight="1">
      <c r="A74" s="26" t="s">
        <v>20</v>
      </c>
      <c r="B74" s="29">
        <f aca="true" t="shared" si="42" ref="B74:M74">B73/B40*100</f>
        <v>22.689075630252102</v>
      </c>
      <c r="C74" s="29">
        <f t="shared" si="42"/>
        <v>31.62393162393162</v>
      </c>
      <c r="D74" s="29">
        <f t="shared" si="42"/>
        <v>24.68354430379747</v>
      </c>
      <c r="E74" s="29">
        <f t="shared" si="42"/>
        <v>25.742574257425744</v>
      </c>
      <c r="F74" s="29">
        <f t="shared" si="42"/>
        <v>25.139664804469277</v>
      </c>
      <c r="G74" s="29">
        <f t="shared" si="42"/>
        <v>41.43646408839779</v>
      </c>
      <c r="H74" s="29">
        <f t="shared" si="42"/>
        <v>36.96682464454976</v>
      </c>
      <c r="I74" s="29">
        <f t="shared" si="42"/>
        <v>29.411764705882355</v>
      </c>
      <c r="J74" s="29">
        <f t="shared" si="42"/>
        <v>29.04761904761905</v>
      </c>
      <c r="K74" s="29">
        <f t="shared" si="42"/>
        <v>25</v>
      </c>
      <c r="L74" s="29">
        <f t="shared" si="42"/>
        <v>23.036649214659686</v>
      </c>
      <c r="M74" s="29">
        <f t="shared" si="42"/>
        <v>26.81564245810056</v>
      </c>
      <c r="N74" s="41">
        <f>N73/N40*100</f>
        <v>28.646833013435703</v>
      </c>
    </row>
    <row r="75" spans="1:14" s="3" customFormat="1" ht="12" customHeight="1">
      <c r="A75" s="30" t="s">
        <v>59</v>
      </c>
      <c r="B75" s="25">
        <v>10</v>
      </c>
      <c r="C75" s="25">
        <v>6</v>
      </c>
      <c r="D75" s="25">
        <v>7</v>
      </c>
      <c r="E75" s="25">
        <v>10</v>
      </c>
      <c r="F75" s="25">
        <v>9</v>
      </c>
      <c r="G75" s="25">
        <v>21</v>
      </c>
      <c r="H75" s="25">
        <v>21</v>
      </c>
      <c r="I75" s="25">
        <v>19</v>
      </c>
      <c r="J75" s="25">
        <v>15</v>
      </c>
      <c r="K75" s="25">
        <v>17</v>
      </c>
      <c r="L75" s="25">
        <v>10</v>
      </c>
      <c r="M75" s="25">
        <v>11</v>
      </c>
      <c r="N75" s="40">
        <f>SUM(B75:M75)</f>
        <v>156</v>
      </c>
    </row>
    <row r="76" spans="1:14" s="9" customFormat="1" ht="9" customHeight="1">
      <c r="A76" s="26" t="s">
        <v>20</v>
      </c>
      <c r="B76" s="29">
        <f aca="true" t="shared" si="43" ref="B76:M76">B75/B40*100</f>
        <v>8.403361344537815</v>
      </c>
      <c r="C76" s="29">
        <f t="shared" si="43"/>
        <v>5.128205128205128</v>
      </c>
      <c r="D76" s="29">
        <f t="shared" si="43"/>
        <v>4.430379746835443</v>
      </c>
      <c r="E76" s="29">
        <f t="shared" si="43"/>
        <v>4.9504950495049505</v>
      </c>
      <c r="F76" s="29">
        <f t="shared" si="43"/>
        <v>5.027932960893855</v>
      </c>
      <c r="G76" s="29">
        <f t="shared" si="43"/>
        <v>11.602209944751381</v>
      </c>
      <c r="H76" s="29">
        <f t="shared" si="43"/>
        <v>9.95260663507109</v>
      </c>
      <c r="I76" s="29">
        <f t="shared" si="43"/>
        <v>12.418300653594772</v>
      </c>
      <c r="J76" s="29">
        <f t="shared" si="43"/>
        <v>7.142857142857142</v>
      </c>
      <c r="K76" s="29">
        <f t="shared" si="43"/>
        <v>9.239130434782608</v>
      </c>
      <c r="L76" s="29">
        <f t="shared" si="43"/>
        <v>5.2356020942408374</v>
      </c>
      <c r="M76" s="29">
        <f t="shared" si="43"/>
        <v>6.145251396648044</v>
      </c>
      <c r="N76" s="41">
        <f>N75/N40*100</f>
        <v>7.485604606525912</v>
      </c>
    </row>
    <row r="77" spans="1:14" s="3" customFormat="1" ht="12">
      <c r="A77" s="30" t="s">
        <v>30</v>
      </c>
      <c r="B77" s="25">
        <f aca="true" t="shared" si="44" ref="B77:L77">B40-B43-B67-B69-B71-B73-B75</f>
        <v>5</v>
      </c>
      <c r="C77" s="25">
        <f t="shared" si="44"/>
        <v>6</v>
      </c>
      <c r="D77" s="25">
        <f t="shared" si="44"/>
        <v>4</v>
      </c>
      <c r="E77" s="25">
        <f t="shared" si="44"/>
        <v>8</v>
      </c>
      <c r="F77" s="25">
        <f t="shared" si="44"/>
        <v>13</v>
      </c>
      <c r="G77" s="25">
        <f t="shared" si="44"/>
        <v>14</v>
      </c>
      <c r="H77" s="25">
        <f t="shared" si="44"/>
        <v>16</v>
      </c>
      <c r="I77" s="25">
        <f t="shared" si="44"/>
        <v>10</v>
      </c>
      <c r="J77" s="25">
        <f t="shared" si="44"/>
        <v>16</v>
      </c>
      <c r="K77" s="25">
        <f t="shared" si="44"/>
        <v>25</v>
      </c>
      <c r="L77" s="25">
        <f t="shared" si="44"/>
        <v>7</v>
      </c>
      <c r="M77" s="25">
        <f>M40-M43-M67-M69-M71-M73-M75</f>
        <v>4</v>
      </c>
      <c r="N77" s="40">
        <f>SUM(B77:M77)</f>
        <v>128</v>
      </c>
    </row>
    <row r="78" spans="1:14" s="9" customFormat="1" ht="9" customHeight="1" thickBot="1">
      <c r="A78" s="31" t="s">
        <v>20</v>
      </c>
      <c r="B78" s="34">
        <f aca="true" t="shared" si="45" ref="B78:M78">B77/B40*100</f>
        <v>4.201680672268908</v>
      </c>
      <c r="C78" s="34">
        <f t="shared" si="45"/>
        <v>5.128205128205128</v>
      </c>
      <c r="D78" s="34">
        <f t="shared" si="45"/>
        <v>2.5316455696202533</v>
      </c>
      <c r="E78" s="34">
        <f t="shared" si="45"/>
        <v>3.9603960396039604</v>
      </c>
      <c r="F78" s="34">
        <f t="shared" si="45"/>
        <v>7.262569832402235</v>
      </c>
      <c r="G78" s="34">
        <f t="shared" si="45"/>
        <v>7.734806629834254</v>
      </c>
      <c r="H78" s="34">
        <f t="shared" si="45"/>
        <v>7.5829383886255926</v>
      </c>
      <c r="I78" s="34">
        <f t="shared" si="45"/>
        <v>6.535947712418301</v>
      </c>
      <c r="J78" s="34">
        <f t="shared" si="45"/>
        <v>7.6190476190476195</v>
      </c>
      <c r="K78" s="34">
        <f t="shared" si="45"/>
        <v>13.586956521739129</v>
      </c>
      <c r="L78" s="34">
        <f t="shared" si="45"/>
        <v>3.664921465968586</v>
      </c>
      <c r="M78" s="34">
        <f t="shared" si="45"/>
        <v>2.2346368715083798</v>
      </c>
      <c r="N78" s="42">
        <f>N77/N40*100</f>
        <v>6.142034548944338</v>
      </c>
    </row>
  </sheetData>
  <printOptions horizontalCentered="1"/>
  <pageMargins left="0.6692913385826772" right="0.2362204724409449" top="0.25" bottom="0.15748031496062992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O78"/>
  <sheetViews>
    <sheetView showGridLines="0" workbookViewId="0" topLeftCell="A25">
      <selection activeCell="M41" sqref="M41"/>
    </sheetView>
  </sheetViews>
  <sheetFormatPr defaultColWidth="9.00390625" defaultRowHeight="12.75"/>
  <cols>
    <col min="1" max="1" width="20.375" style="45" customWidth="1"/>
    <col min="2" max="14" width="5.75390625" style="45" customWidth="1"/>
  </cols>
  <sheetData>
    <row r="1" spans="1:14" s="5" customFormat="1" ht="12.75" customHeight="1" thickBo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5" s="6" customFormat="1" ht="12" customHeight="1" thickBot="1">
      <c r="A3" s="18" t="s">
        <v>2</v>
      </c>
      <c r="B3" s="19">
        <v>909</v>
      </c>
      <c r="C3" s="20">
        <v>1027</v>
      </c>
      <c r="D3" s="21">
        <v>1033</v>
      </c>
      <c r="E3" s="21">
        <v>1032</v>
      </c>
      <c r="F3" s="21">
        <v>981</v>
      </c>
      <c r="G3" s="21">
        <v>945</v>
      </c>
      <c r="H3" s="21">
        <v>908</v>
      </c>
      <c r="I3" s="21">
        <v>893</v>
      </c>
      <c r="J3" s="21">
        <v>891</v>
      </c>
      <c r="K3" s="21">
        <v>908</v>
      </c>
      <c r="L3" s="21">
        <v>881</v>
      </c>
      <c r="M3" s="21">
        <v>873</v>
      </c>
      <c r="N3" s="21">
        <v>935</v>
      </c>
      <c r="O3" s="10"/>
    </row>
    <row r="4" spans="1:15" s="5" customFormat="1" ht="12" customHeight="1" thickTop="1">
      <c r="A4" s="22" t="s">
        <v>3</v>
      </c>
      <c r="B4" s="23">
        <v>491</v>
      </c>
      <c r="C4" s="24">
        <v>550</v>
      </c>
      <c r="D4" s="25">
        <v>548</v>
      </c>
      <c r="E4" s="25">
        <v>542</v>
      </c>
      <c r="F4" s="25">
        <v>527</v>
      </c>
      <c r="G4" s="25">
        <v>515</v>
      </c>
      <c r="H4" s="25">
        <v>533</v>
      </c>
      <c r="I4" s="25">
        <v>535</v>
      </c>
      <c r="J4" s="25">
        <v>536</v>
      </c>
      <c r="K4" s="25">
        <v>536</v>
      </c>
      <c r="L4" s="25">
        <v>515</v>
      </c>
      <c r="M4" s="25">
        <v>514</v>
      </c>
      <c r="N4" s="25">
        <v>516</v>
      </c>
      <c r="O4" s="11"/>
    </row>
    <row r="5" spans="1:15" s="8" customFormat="1" ht="10.5" customHeight="1">
      <c r="A5" s="26" t="s">
        <v>4</v>
      </c>
      <c r="B5" s="27">
        <f aca="true" t="shared" si="0" ref="B5:N5">B4/B3*100</f>
        <v>54.015401540154016</v>
      </c>
      <c r="C5" s="28">
        <f t="shared" si="0"/>
        <v>53.554040895813046</v>
      </c>
      <c r="D5" s="29">
        <f t="shared" si="0"/>
        <v>53.04937076476283</v>
      </c>
      <c r="E5" s="29">
        <f t="shared" si="0"/>
        <v>52.51937984496124</v>
      </c>
      <c r="F5" s="29">
        <f t="shared" si="0"/>
        <v>53.720693170234455</v>
      </c>
      <c r="G5" s="29">
        <f t="shared" si="0"/>
        <v>54.4973544973545</v>
      </c>
      <c r="H5" s="29">
        <f t="shared" si="0"/>
        <v>58.70044052863436</v>
      </c>
      <c r="I5" s="29">
        <f t="shared" si="0"/>
        <v>59.910414333706605</v>
      </c>
      <c r="J5" s="29">
        <f t="shared" si="0"/>
        <v>60.1571268237935</v>
      </c>
      <c r="K5" s="29">
        <f t="shared" si="0"/>
        <v>59.03083700440529</v>
      </c>
      <c r="L5" s="29">
        <f t="shared" si="0"/>
        <v>58.456299659477864</v>
      </c>
      <c r="M5" s="29">
        <f t="shared" si="0"/>
        <v>58.8774341351661</v>
      </c>
      <c r="N5" s="29">
        <f t="shared" si="0"/>
        <v>55.18716577540107</v>
      </c>
      <c r="O5" s="7"/>
    </row>
    <row r="6" spans="1:15" s="5" customFormat="1" ht="12" customHeight="1">
      <c r="A6" s="30" t="s">
        <v>61</v>
      </c>
      <c r="B6" s="23">
        <v>684</v>
      </c>
      <c r="C6" s="24">
        <v>781</v>
      </c>
      <c r="D6" s="25">
        <v>783</v>
      </c>
      <c r="E6" s="25">
        <v>786</v>
      </c>
      <c r="F6" s="25">
        <v>751</v>
      </c>
      <c r="G6" s="25">
        <v>718</v>
      </c>
      <c r="H6" s="25">
        <v>692</v>
      </c>
      <c r="I6" s="25">
        <v>680</v>
      </c>
      <c r="J6" s="25">
        <v>668</v>
      </c>
      <c r="K6" s="25">
        <v>686</v>
      </c>
      <c r="L6" s="25">
        <v>671</v>
      </c>
      <c r="M6" s="25">
        <v>677</v>
      </c>
      <c r="N6" s="25">
        <v>729</v>
      </c>
      <c r="O6" s="11"/>
    </row>
    <row r="7" spans="1:15" s="8" customFormat="1" ht="10.5" customHeight="1">
      <c r="A7" s="26" t="s">
        <v>4</v>
      </c>
      <c r="B7" s="27">
        <f aca="true" t="shared" si="1" ref="B7:N7">B6/B3*100</f>
        <v>75.24752475247524</v>
      </c>
      <c r="C7" s="28">
        <f t="shared" si="1"/>
        <v>76.04673807205454</v>
      </c>
      <c r="D7" s="29">
        <f t="shared" si="1"/>
        <v>75.79864472410455</v>
      </c>
      <c r="E7" s="29">
        <f t="shared" si="1"/>
        <v>76.16279069767442</v>
      </c>
      <c r="F7" s="29">
        <f t="shared" si="1"/>
        <v>76.55453618756371</v>
      </c>
      <c r="G7" s="29">
        <f t="shared" si="1"/>
        <v>75.97883597883597</v>
      </c>
      <c r="H7" s="29">
        <f t="shared" si="1"/>
        <v>76.2114537444934</v>
      </c>
      <c r="I7" s="29">
        <f t="shared" si="1"/>
        <v>76.1478163493841</v>
      </c>
      <c r="J7" s="29">
        <f t="shared" si="1"/>
        <v>74.97194163860831</v>
      </c>
      <c r="K7" s="29">
        <f t="shared" si="1"/>
        <v>75.55066079295155</v>
      </c>
      <c r="L7" s="29">
        <f t="shared" si="1"/>
        <v>76.16345062429058</v>
      </c>
      <c r="M7" s="29">
        <f t="shared" si="1"/>
        <v>77.54868270332189</v>
      </c>
      <c r="N7" s="29">
        <f t="shared" si="1"/>
        <v>77.96791443850267</v>
      </c>
      <c r="O7" s="7"/>
    </row>
    <row r="8" spans="1:15" s="5" customFormat="1" ht="12" customHeight="1">
      <c r="A8" s="30" t="s">
        <v>5</v>
      </c>
      <c r="B8" s="23">
        <v>80</v>
      </c>
      <c r="C8" s="24">
        <v>90</v>
      </c>
      <c r="D8" s="25">
        <v>91</v>
      </c>
      <c r="E8" s="25">
        <v>91</v>
      </c>
      <c r="F8" s="25">
        <v>86</v>
      </c>
      <c r="G8" s="25">
        <v>84</v>
      </c>
      <c r="H8" s="25">
        <v>83</v>
      </c>
      <c r="I8" s="25">
        <v>79</v>
      </c>
      <c r="J8" s="25">
        <v>75</v>
      </c>
      <c r="K8" s="25">
        <v>72</v>
      </c>
      <c r="L8" s="25">
        <v>70</v>
      </c>
      <c r="M8" s="25">
        <v>72</v>
      </c>
      <c r="N8" s="25">
        <v>73</v>
      </c>
      <c r="O8" s="11"/>
    </row>
    <row r="9" spans="1:15" s="8" customFormat="1" ht="10.5" customHeight="1">
      <c r="A9" s="26" t="s">
        <v>4</v>
      </c>
      <c r="B9" s="27">
        <f aca="true" t="shared" si="2" ref="B9:N9">B8/B3*100</f>
        <v>8.800880088008801</v>
      </c>
      <c r="C9" s="28">
        <f t="shared" si="2"/>
        <v>8.763388510223953</v>
      </c>
      <c r="D9" s="29">
        <f t="shared" si="2"/>
        <v>8.809293320425944</v>
      </c>
      <c r="E9" s="29">
        <f t="shared" si="2"/>
        <v>8.817829457364342</v>
      </c>
      <c r="F9" s="29">
        <f t="shared" si="2"/>
        <v>8.766564729867483</v>
      </c>
      <c r="G9" s="29">
        <f t="shared" si="2"/>
        <v>8.88888888888889</v>
      </c>
      <c r="H9" s="29">
        <f t="shared" si="2"/>
        <v>9.140969162995596</v>
      </c>
      <c r="I9" s="29">
        <f t="shared" si="2"/>
        <v>8.846584546472565</v>
      </c>
      <c r="J9" s="29">
        <f t="shared" si="2"/>
        <v>8.417508417508419</v>
      </c>
      <c r="K9" s="29">
        <f t="shared" si="2"/>
        <v>7.929515418502203</v>
      </c>
      <c r="L9" s="29">
        <f t="shared" si="2"/>
        <v>7.945516458569807</v>
      </c>
      <c r="M9" s="29">
        <f t="shared" si="2"/>
        <v>8.24742268041237</v>
      </c>
      <c r="N9" s="29">
        <f t="shared" si="2"/>
        <v>7.807486631016043</v>
      </c>
      <c r="O9" s="7"/>
    </row>
    <row r="10" spans="1:15" s="5" customFormat="1" ht="12" customHeight="1">
      <c r="A10" s="30" t="s">
        <v>6</v>
      </c>
      <c r="B10" s="23">
        <f aca="true" t="shared" si="3" ref="B10:G10">B3-B6</f>
        <v>225</v>
      </c>
      <c r="C10" s="24">
        <f t="shared" si="3"/>
        <v>246</v>
      </c>
      <c r="D10" s="25">
        <f t="shared" si="3"/>
        <v>250</v>
      </c>
      <c r="E10" s="25">
        <f t="shared" si="3"/>
        <v>246</v>
      </c>
      <c r="F10" s="25">
        <f t="shared" si="3"/>
        <v>230</v>
      </c>
      <c r="G10" s="25">
        <f t="shared" si="3"/>
        <v>227</v>
      </c>
      <c r="H10" s="25">
        <f aca="true" t="shared" si="4" ref="H10:M10">H3-H6</f>
        <v>216</v>
      </c>
      <c r="I10" s="25">
        <f t="shared" si="4"/>
        <v>213</v>
      </c>
      <c r="J10" s="25">
        <f t="shared" si="4"/>
        <v>223</v>
      </c>
      <c r="K10" s="25">
        <f t="shared" si="4"/>
        <v>222</v>
      </c>
      <c r="L10" s="25">
        <f t="shared" si="4"/>
        <v>210</v>
      </c>
      <c r="M10" s="25">
        <f t="shared" si="4"/>
        <v>196</v>
      </c>
      <c r="N10" s="25">
        <f>N3-N6</f>
        <v>206</v>
      </c>
      <c r="O10" s="11"/>
    </row>
    <row r="11" spans="1:15" s="8" customFormat="1" ht="10.5" customHeight="1">
      <c r="A11" s="26" t="s">
        <v>4</v>
      </c>
      <c r="B11" s="27">
        <f aca="true" t="shared" si="5" ref="B11:N11">B10/B3*100</f>
        <v>24.752475247524753</v>
      </c>
      <c r="C11" s="28">
        <f t="shared" si="5"/>
        <v>23.953261927945473</v>
      </c>
      <c r="D11" s="29">
        <f t="shared" si="5"/>
        <v>24.20135527589545</v>
      </c>
      <c r="E11" s="29">
        <f t="shared" si="5"/>
        <v>23.837209302325583</v>
      </c>
      <c r="F11" s="29">
        <f t="shared" si="5"/>
        <v>23.44546381243629</v>
      </c>
      <c r="G11" s="29">
        <f t="shared" si="5"/>
        <v>24.021164021164022</v>
      </c>
      <c r="H11" s="29">
        <f t="shared" si="5"/>
        <v>23.788546255506606</v>
      </c>
      <c r="I11" s="29">
        <f t="shared" si="5"/>
        <v>23.852183650615903</v>
      </c>
      <c r="J11" s="29">
        <f t="shared" si="5"/>
        <v>25.028058361391697</v>
      </c>
      <c r="K11" s="29">
        <f t="shared" si="5"/>
        <v>24.44933920704846</v>
      </c>
      <c r="L11" s="29">
        <f t="shared" si="5"/>
        <v>23.83654937570942</v>
      </c>
      <c r="M11" s="29">
        <f t="shared" si="5"/>
        <v>22.451317296678123</v>
      </c>
      <c r="N11" s="29">
        <f t="shared" si="5"/>
        <v>22.032085561497325</v>
      </c>
      <c r="O11" s="7"/>
    </row>
    <row r="12" spans="1:15" s="5" customFormat="1" ht="12" customHeight="1">
      <c r="A12" s="30" t="s">
        <v>7</v>
      </c>
      <c r="B12" s="23">
        <v>114</v>
      </c>
      <c r="C12" s="24">
        <v>161</v>
      </c>
      <c r="D12" s="25">
        <v>161</v>
      </c>
      <c r="E12" s="25">
        <v>150</v>
      </c>
      <c r="F12" s="25">
        <v>130</v>
      </c>
      <c r="G12" s="25">
        <v>127</v>
      </c>
      <c r="H12" s="25">
        <v>128</v>
      </c>
      <c r="I12" s="25">
        <v>125</v>
      </c>
      <c r="J12" s="25">
        <v>114</v>
      </c>
      <c r="K12" s="25">
        <v>111</v>
      </c>
      <c r="L12" s="25">
        <v>106</v>
      </c>
      <c r="M12" s="25">
        <v>97</v>
      </c>
      <c r="N12" s="25">
        <v>128</v>
      </c>
      <c r="O12" s="11"/>
    </row>
    <row r="13" spans="1:15" s="8" customFormat="1" ht="10.5" customHeight="1">
      <c r="A13" s="26" t="s">
        <v>4</v>
      </c>
      <c r="B13" s="27">
        <f aca="true" t="shared" si="6" ref="B13:N13">B12/B3*100</f>
        <v>12.541254125412541</v>
      </c>
      <c r="C13" s="28">
        <f t="shared" si="6"/>
        <v>15.676728334956183</v>
      </c>
      <c r="D13" s="29">
        <f t="shared" si="6"/>
        <v>15.58567279767667</v>
      </c>
      <c r="E13" s="29">
        <f t="shared" si="6"/>
        <v>14.534883720930234</v>
      </c>
      <c r="F13" s="29">
        <f t="shared" si="6"/>
        <v>13.25178389398573</v>
      </c>
      <c r="G13" s="29">
        <f t="shared" si="6"/>
        <v>13.43915343915344</v>
      </c>
      <c r="H13" s="29">
        <f t="shared" si="6"/>
        <v>14.096916299559473</v>
      </c>
      <c r="I13" s="29">
        <f t="shared" si="6"/>
        <v>13.997760358342665</v>
      </c>
      <c r="J13" s="29">
        <f t="shared" si="6"/>
        <v>12.794612794612794</v>
      </c>
      <c r="K13" s="29">
        <f t="shared" si="6"/>
        <v>12.22466960352423</v>
      </c>
      <c r="L13" s="29">
        <f t="shared" si="6"/>
        <v>12.031782065834278</v>
      </c>
      <c r="M13" s="29">
        <f t="shared" si="6"/>
        <v>11.11111111111111</v>
      </c>
      <c r="N13" s="29">
        <f t="shared" si="6"/>
        <v>13.689839572192513</v>
      </c>
      <c r="O13" s="7"/>
    </row>
    <row r="14" spans="1:15" s="5" customFormat="1" ht="12" customHeight="1">
      <c r="A14" s="30" t="s">
        <v>8</v>
      </c>
      <c r="B14" s="23">
        <f aca="true" t="shared" si="7" ref="B14:H14">B3-B12</f>
        <v>795</v>
      </c>
      <c r="C14" s="24">
        <f t="shared" si="7"/>
        <v>866</v>
      </c>
      <c r="D14" s="25">
        <f t="shared" si="7"/>
        <v>872</v>
      </c>
      <c r="E14" s="25">
        <f t="shared" si="7"/>
        <v>882</v>
      </c>
      <c r="F14" s="25">
        <f t="shared" si="7"/>
        <v>851</v>
      </c>
      <c r="G14" s="25">
        <f t="shared" si="7"/>
        <v>818</v>
      </c>
      <c r="H14" s="25">
        <f t="shared" si="7"/>
        <v>780</v>
      </c>
      <c r="I14" s="25">
        <f aca="true" t="shared" si="8" ref="I14:N14">I3-I12</f>
        <v>768</v>
      </c>
      <c r="J14" s="25">
        <f t="shared" si="8"/>
        <v>777</v>
      </c>
      <c r="K14" s="25">
        <f t="shared" si="8"/>
        <v>797</v>
      </c>
      <c r="L14" s="25">
        <f t="shared" si="8"/>
        <v>775</v>
      </c>
      <c r="M14" s="25">
        <f t="shared" si="8"/>
        <v>776</v>
      </c>
      <c r="N14" s="25">
        <f t="shared" si="8"/>
        <v>807</v>
      </c>
      <c r="O14" s="11"/>
    </row>
    <row r="15" spans="1:15" s="8" customFormat="1" ht="10.5" customHeight="1">
      <c r="A15" s="26" t="s">
        <v>4</v>
      </c>
      <c r="B15" s="27">
        <f aca="true" t="shared" si="9" ref="B15:N15">B14/B3*100</f>
        <v>87.45874587458746</v>
      </c>
      <c r="C15" s="28">
        <f t="shared" si="9"/>
        <v>84.32327166504382</v>
      </c>
      <c r="D15" s="29">
        <f t="shared" si="9"/>
        <v>84.41432720232332</v>
      </c>
      <c r="E15" s="29">
        <f t="shared" si="9"/>
        <v>85.46511627906976</v>
      </c>
      <c r="F15" s="29">
        <f t="shared" si="9"/>
        <v>86.74821610601427</v>
      </c>
      <c r="G15" s="29">
        <f t="shared" si="9"/>
        <v>86.56084656084656</v>
      </c>
      <c r="H15" s="29">
        <f t="shared" si="9"/>
        <v>85.90308370044053</v>
      </c>
      <c r="I15" s="29">
        <f t="shared" si="9"/>
        <v>86.00223964165733</v>
      </c>
      <c r="J15" s="29">
        <f t="shared" si="9"/>
        <v>87.20538720538721</v>
      </c>
      <c r="K15" s="29">
        <f t="shared" si="9"/>
        <v>87.77533039647577</v>
      </c>
      <c r="L15" s="29">
        <f t="shared" si="9"/>
        <v>87.96821793416572</v>
      </c>
      <c r="M15" s="29">
        <f t="shared" si="9"/>
        <v>88.88888888888889</v>
      </c>
      <c r="N15" s="29">
        <f t="shared" si="9"/>
        <v>86.31016042780749</v>
      </c>
      <c r="O15" s="7"/>
    </row>
    <row r="16" spans="1:15" s="5" customFormat="1" ht="12" customHeight="1">
      <c r="A16" s="30" t="s">
        <v>71</v>
      </c>
      <c r="B16" s="23">
        <v>14</v>
      </c>
      <c r="C16" s="24">
        <v>18</v>
      </c>
      <c r="D16" s="25">
        <v>14</v>
      </c>
      <c r="E16" s="25">
        <v>18</v>
      </c>
      <c r="F16" s="25">
        <v>19</v>
      </c>
      <c r="G16" s="25">
        <v>20</v>
      </c>
      <c r="H16" s="25">
        <v>17</v>
      </c>
      <c r="I16" s="25">
        <v>16</v>
      </c>
      <c r="J16" s="25">
        <v>16</v>
      </c>
      <c r="K16" s="25">
        <v>16</v>
      </c>
      <c r="L16" s="25">
        <v>20</v>
      </c>
      <c r="M16" s="25">
        <v>21</v>
      </c>
      <c r="N16" s="25">
        <v>23</v>
      </c>
      <c r="O16" s="11"/>
    </row>
    <row r="17" spans="1:15" s="8" customFormat="1" ht="10.5" customHeight="1">
      <c r="A17" s="26" t="s">
        <v>4</v>
      </c>
      <c r="B17" s="27">
        <f aca="true" t="shared" si="10" ref="B17:N17">B16/B3*100</f>
        <v>1.54015401540154</v>
      </c>
      <c r="C17" s="28">
        <f t="shared" si="10"/>
        <v>1.7526777020447908</v>
      </c>
      <c r="D17" s="29">
        <f t="shared" si="10"/>
        <v>1.3552758954501452</v>
      </c>
      <c r="E17" s="29">
        <f t="shared" si="10"/>
        <v>1.744186046511628</v>
      </c>
      <c r="F17" s="29">
        <f t="shared" si="10"/>
        <v>1.9367991845056065</v>
      </c>
      <c r="G17" s="29">
        <f t="shared" si="10"/>
        <v>2.1164021164021163</v>
      </c>
      <c r="H17" s="29">
        <f t="shared" si="10"/>
        <v>1.8722466960352422</v>
      </c>
      <c r="I17" s="29">
        <f t="shared" si="10"/>
        <v>1.7917133258678613</v>
      </c>
      <c r="J17" s="29">
        <f t="shared" si="10"/>
        <v>1.7957351290684627</v>
      </c>
      <c r="K17" s="29">
        <f t="shared" si="10"/>
        <v>1.762114537444934</v>
      </c>
      <c r="L17" s="29">
        <f t="shared" si="10"/>
        <v>2.2701475595913734</v>
      </c>
      <c r="M17" s="29">
        <f t="shared" si="10"/>
        <v>2.405498281786942</v>
      </c>
      <c r="N17" s="29">
        <f t="shared" si="10"/>
        <v>2.4598930481283423</v>
      </c>
      <c r="O17" s="7"/>
    </row>
    <row r="18" spans="1:15" s="5" customFormat="1" ht="12" customHeight="1">
      <c r="A18" s="30" t="s">
        <v>9</v>
      </c>
      <c r="B18" s="23">
        <v>386</v>
      </c>
      <c r="C18" s="24">
        <v>405</v>
      </c>
      <c r="D18" s="25">
        <v>396</v>
      </c>
      <c r="E18" s="25">
        <v>401</v>
      </c>
      <c r="F18" s="25">
        <v>383</v>
      </c>
      <c r="G18" s="25">
        <v>378</v>
      </c>
      <c r="H18" s="25">
        <v>349</v>
      </c>
      <c r="I18" s="25">
        <v>344</v>
      </c>
      <c r="J18" s="25">
        <v>345</v>
      </c>
      <c r="K18" s="25">
        <v>359</v>
      </c>
      <c r="L18" s="25">
        <v>350</v>
      </c>
      <c r="M18" s="25">
        <v>355</v>
      </c>
      <c r="N18" s="25">
        <v>369</v>
      </c>
      <c r="O18" s="12"/>
    </row>
    <row r="19" spans="1:15" s="8" customFormat="1" ht="10.5" customHeight="1">
      <c r="A19" s="26" t="s">
        <v>4</v>
      </c>
      <c r="B19" s="27">
        <f aca="true" t="shared" si="11" ref="B19:N19">B18/B3*100</f>
        <v>42.46424642464247</v>
      </c>
      <c r="C19" s="28">
        <f t="shared" si="11"/>
        <v>39.43524829600779</v>
      </c>
      <c r="D19" s="29">
        <f t="shared" si="11"/>
        <v>38.33494675701839</v>
      </c>
      <c r="E19" s="29">
        <f t="shared" si="11"/>
        <v>38.856589147286826</v>
      </c>
      <c r="F19" s="29">
        <f t="shared" si="11"/>
        <v>39.04179408766565</v>
      </c>
      <c r="G19" s="29">
        <f t="shared" si="11"/>
        <v>40</v>
      </c>
      <c r="H19" s="29">
        <f t="shared" si="11"/>
        <v>38.43612334801762</v>
      </c>
      <c r="I19" s="29">
        <f t="shared" si="11"/>
        <v>38.52183650615901</v>
      </c>
      <c r="J19" s="29">
        <f t="shared" si="11"/>
        <v>38.72053872053872</v>
      </c>
      <c r="K19" s="29">
        <f t="shared" si="11"/>
        <v>39.53744493392071</v>
      </c>
      <c r="L19" s="29">
        <f t="shared" si="11"/>
        <v>39.727582292849036</v>
      </c>
      <c r="M19" s="29">
        <f t="shared" si="11"/>
        <v>40.664375715922105</v>
      </c>
      <c r="N19" s="29">
        <f t="shared" si="11"/>
        <v>39.46524064171123</v>
      </c>
      <c r="O19" s="7"/>
    </row>
    <row r="20" spans="1:15" s="1" customFormat="1" ht="12" customHeight="1">
      <c r="A20" s="30" t="s">
        <v>10</v>
      </c>
      <c r="B20" s="23">
        <v>403</v>
      </c>
      <c r="C20" s="24">
        <v>438</v>
      </c>
      <c r="D20" s="25">
        <v>430</v>
      </c>
      <c r="E20" s="25">
        <v>414</v>
      </c>
      <c r="F20" s="25">
        <v>388</v>
      </c>
      <c r="G20" s="25">
        <v>374</v>
      </c>
      <c r="H20" s="25">
        <v>368</v>
      </c>
      <c r="I20" s="25">
        <v>370</v>
      </c>
      <c r="J20" s="25">
        <v>375</v>
      </c>
      <c r="K20" s="25">
        <v>381</v>
      </c>
      <c r="L20" s="25">
        <v>364</v>
      </c>
      <c r="M20" s="25">
        <v>348</v>
      </c>
      <c r="N20" s="25">
        <v>384</v>
      </c>
      <c r="O20" s="12"/>
    </row>
    <row r="21" spans="1:15" s="8" customFormat="1" ht="10.5" customHeight="1" thickBot="1">
      <c r="A21" s="31" t="s">
        <v>4</v>
      </c>
      <c r="B21" s="32">
        <f aca="true" t="shared" si="12" ref="B21:N21">B20/B3*100</f>
        <v>44.33443344334434</v>
      </c>
      <c r="C21" s="33">
        <f t="shared" si="12"/>
        <v>42.648490749756576</v>
      </c>
      <c r="D21" s="34">
        <f t="shared" si="12"/>
        <v>41.626331074540175</v>
      </c>
      <c r="E21" s="34">
        <f t="shared" si="12"/>
        <v>40.116279069767444</v>
      </c>
      <c r="F21" s="34">
        <f t="shared" si="12"/>
        <v>39.55147808358818</v>
      </c>
      <c r="G21" s="34">
        <f t="shared" si="12"/>
        <v>39.576719576719576</v>
      </c>
      <c r="H21" s="34">
        <f t="shared" si="12"/>
        <v>40.52863436123348</v>
      </c>
      <c r="I21" s="34">
        <f t="shared" si="12"/>
        <v>41.433370660694294</v>
      </c>
      <c r="J21" s="34">
        <f t="shared" si="12"/>
        <v>42.08754208754209</v>
      </c>
      <c r="K21" s="34">
        <f t="shared" si="12"/>
        <v>41.96035242290749</v>
      </c>
      <c r="L21" s="34">
        <f t="shared" si="12"/>
        <v>41.316685584563</v>
      </c>
      <c r="M21" s="34">
        <f t="shared" si="12"/>
        <v>39.86254295532646</v>
      </c>
      <c r="N21" s="34">
        <f t="shared" si="12"/>
        <v>41.06951871657754</v>
      </c>
      <c r="O21" s="7"/>
    </row>
    <row r="22" spans="1:15" s="1" customFormat="1" ht="12" customHeight="1" thickBot="1">
      <c r="A22" s="35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2"/>
    </row>
    <row r="23" spans="1:15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  <c r="O23" s="7"/>
    </row>
    <row r="24" spans="1:14" ht="12" customHeight="1" thickBot="1">
      <c r="A24" s="39" t="s">
        <v>12</v>
      </c>
      <c r="B24" s="21">
        <v>188</v>
      </c>
      <c r="C24" s="21">
        <v>78</v>
      </c>
      <c r="D24" s="21">
        <v>67</v>
      </c>
      <c r="E24" s="21">
        <v>50</v>
      </c>
      <c r="F24" s="21">
        <v>45</v>
      </c>
      <c r="G24" s="21">
        <v>94</v>
      </c>
      <c r="H24" s="21">
        <v>94</v>
      </c>
      <c r="I24" s="21">
        <v>68</v>
      </c>
      <c r="J24" s="21">
        <v>97</v>
      </c>
      <c r="K24" s="21">
        <v>98</v>
      </c>
      <c r="L24" s="21">
        <v>86</v>
      </c>
      <c r="M24" s="21">
        <v>141</v>
      </c>
      <c r="N24" s="18">
        <f>SUM(B24:M24)</f>
        <v>1106</v>
      </c>
    </row>
    <row r="25" spans="1:14" ht="12" customHeight="1" thickTop="1">
      <c r="A25" s="30" t="s">
        <v>3</v>
      </c>
      <c r="B25" s="25">
        <v>95</v>
      </c>
      <c r="C25" s="25">
        <v>31</v>
      </c>
      <c r="D25" s="25">
        <v>29</v>
      </c>
      <c r="E25" s="25">
        <v>23</v>
      </c>
      <c r="F25" s="25">
        <v>23</v>
      </c>
      <c r="G25" s="25">
        <v>54</v>
      </c>
      <c r="H25" s="25">
        <v>50</v>
      </c>
      <c r="I25" s="25">
        <v>31</v>
      </c>
      <c r="J25" s="25">
        <v>48</v>
      </c>
      <c r="K25" s="25">
        <v>37</v>
      </c>
      <c r="L25" s="25">
        <v>37</v>
      </c>
      <c r="M25" s="25">
        <v>40</v>
      </c>
      <c r="N25" s="40">
        <f>SUM(B25:M25)</f>
        <v>498</v>
      </c>
    </row>
    <row r="26" spans="1:14" s="9" customFormat="1" ht="10.5" customHeight="1">
      <c r="A26" s="26" t="s">
        <v>13</v>
      </c>
      <c r="B26" s="29">
        <f aca="true" t="shared" si="13" ref="B26:M26">B25/B24*100</f>
        <v>50.53191489361703</v>
      </c>
      <c r="C26" s="29">
        <f t="shared" si="13"/>
        <v>39.743589743589745</v>
      </c>
      <c r="D26" s="29">
        <f t="shared" si="13"/>
        <v>43.28358208955223</v>
      </c>
      <c r="E26" s="29">
        <f t="shared" si="13"/>
        <v>46</v>
      </c>
      <c r="F26" s="29">
        <f t="shared" si="13"/>
        <v>51.11111111111111</v>
      </c>
      <c r="G26" s="29">
        <f t="shared" si="13"/>
        <v>57.446808510638306</v>
      </c>
      <c r="H26" s="29">
        <f t="shared" si="13"/>
        <v>53.191489361702125</v>
      </c>
      <c r="I26" s="29">
        <f t="shared" si="13"/>
        <v>45.588235294117645</v>
      </c>
      <c r="J26" s="29">
        <f t="shared" si="13"/>
        <v>49.48453608247423</v>
      </c>
      <c r="K26" s="29">
        <f t="shared" si="13"/>
        <v>37.755102040816325</v>
      </c>
      <c r="L26" s="29">
        <f t="shared" si="13"/>
        <v>43.02325581395349</v>
      </c>
      <c r="M26" s="29">
        <f t="shared" si="13"/>
        <v>28.368794326241137</v>
      </c>
      <c r="N26" s="41">
        <f>N25/N24*100</f>
        <v>45.02712477396022</v>
      </c>
    </row>
    <row r="27" spans="1:14" ht="12" customHeight="1">
      <c r="A27" s="30" t="s">
        <v>14</v>
      </c>
      <c r="B27" s="25">
        <v>96</v>
      </c>
      <c r="C27" s="25">
        <v>21</v>
      </c>
      <c r="D27" s="25">
        <v>13</v>
      </c>
      <c r="E27" s="25">
        <v>17</v>
      </c>
      <c r="F27" s="25">
        <v>14</v>
      </c>
      <c r="G27" s="25">
        <v>53</v>
      </c>
      <c r="H27" s="25">
        <v>41</v>
      </c>
      <c r="I27" s="25">
        <v>30</v>
      </c>
      <c r="J27" s="25">
        <v>41</v>
      </c>
      <c r="K27" s="25">
        <v>31</v>
      </c>
      <c r="L27" s="25">
        <v>20</v>
      </c>
      <c r="M27" s="25">
        <v>18</v>
      </c>
      <c r="N27" s="40">
        <f>SUM(B27:M27)</f>
        <v>395</v>
      </c>
    </row>
    <row r="28" spans="1:14" s="9" customFormat="1" ht="10.5" customHeight="1">
      <c r="A28" s="26" t="s">
        <v>13</v>
      </c>
      <c r="B28" s="29">
        <f aca="true" t="shared" si="14" ref="B28:M28">B27/B24*100</f>
        <v>51.06382978723404</v>
      </c>
      <c r="C28" s="29">
        <f t="shared" si="14"/>
        <v>26.923076923076923</v>
      </c>
      <c r="D28" s="29">
        <f t="shared" si="14"/>
        <v>19.402985074626866</v>
      </c>
      <c r="E28" s="29">
        <f t="shared" si="14"/>
        <v>34</v>
      </c>
      <c r="F28" s="29">
        <f t="shared" si="14"/>
        <v>31.11111111111111</v>
      </c>
      <c r="G28" s="29">
        <f t="shared" si="14"/>
        <v>56.38297872340425</v>
      </c>
      <c r="H28" s="29">
        <f t="shared" si="14"/>
        <v>43.61702127659575</v>
      </c>
      <c r="I28" s="29">
        <f t="shared" si="14"/>
        <v>44.11764705882353</v>
      </c>
      <c r="J28" s="29">
        <f t="shared" si="14"/>
        <v>42.2680412371134</v>
      </c>
      <c r="K28" s="29">
        <f t="shared" si="14"/>
        <v>31.63265306122449</v>
      </c>
      <c r="L28" s="29">
        <f t="shared" si="14"/>
        <v>23.25581395348837</v>
      </c>
      <c r="M28" s="29">
        <f t="shared" si="14"/>
        <v>12.76595744680851</v>
      </c>
      <c r="N28" s="41">
        <f>N27/N24*100</f>
        <v>35.714285714285715</v>
      </c>
    </row>
    <row r="29" spans="1:14" ht="12" customHeight="1">
      <c r="A29" s="30" t="s">
        <v>15</v>
      </c>
      <c r="B29" s="25">
        <f aca="true" t="shared" si="15" ref="B29:G29">B24-B27</f>
        <v>92</v>
      </c>
      <c r="C29" s="25">
        <f t="shared" si="15"/>
        <v>57</v>
      </c>
      <c r="D29" s="25">
        <f t="shared" si="15"/>
        <v>54</v>
      </c>
      <c r="E29" s="25">
        <f t="shared" si="15"/>
        <v>33</v>
      </c>
      <c r="F29" s="25">
        <f t="shared" si="15"/>
        <v>31</v>
      </c>
      <c r="G29" s="25">
        <f t="shared" si="15"/>
        <v>41</v>
      </c>
      <c r="H29" s="25">
        <f aca="true" t="shared" si="16" ref="H29:M29">H24-H27</f>
        <v>53</v>
      </c>
      <c r="I29" s="25">
        <f t="shared" si="16"/>
        <v>38</v>
      </c>
      <c r="J29" s="25">
        <f t="shared" si="16"/>
        <v>56</v>
      </c>
      <c r="K29" s="25">
        <f t="shared" si="16"/>
        <v>67</v>
      </c>
      <c r="L29" s="25">
        <f t="shared" si="16"/>
        <v>66</v>
      </c>
      <c r="M29" s="25">
        <f t="shared" si="16"/>
        <v>123</v>
      </c>
      <c r="N29" s="40">
        <f>SUM(B29:M29)</f>
        <v>711</v>
      </c>
    </row>
    <row r="30" spans="1:14" s="9" customFormat="1" ht="10.5" customHeight="1">
      <c r="A30" s="26" t="s">
        <v>13</v>
      </c>
      <c r="B30" s="29">
        <f aca="true" t="shared" si="17" ref="B30:M30">B29/B24*100</f>
        <v>48.93617021276596</v>
      </c>
      <c r="C30" s="29">
        <f t="shared" si="17"/>
        <v>73.07692307692307</v>
      </c>
      <c r="D30" s="29">
        <f t="shared" si="17"/>
        <v>80.59701492537313</v>
      </c>
      <c r="E30" s="29">
        <f t="shared" si="17"/>
        <v>66</v>
      </c>
      <c r="F30" s="29">
        <f t="shared" si="17"/>
        <v>68.88888888888889</v>
      </c>
      <c r="G30" s="29">
        <f t="shared" si="17"/>
        <v>43.61702127659575</v>
      </c>
      <c r="H30" s="29">
        <f t="shared" si="17"/>
        <v>56.38297872340425</v>
      </c>
      <c r="I30" s="29">
        <f t="shared" si="17"/>
        <v>55.88235294117647</v>
      </c>
      <c r="J30" s="29">
        <f t="shared" si="17"/>
        <v>57.73195876288659</v>
      </c>
      <c r="K30" s="29">
        <f t="shared" si="17"/>
        <v>68.36734693877551</v>
      </c>
      <c r="L30" s="29">
        <f t="shared" si="17"/>
        <v>76.74418604651163</v>
      </c>
      <c r="M30" s="29">
        <f t="shared" si="17"/>
        <v>87.2340425531915</v>
      </c>
      <c r="N30" s="41">
        <f>N29/N24*100</f>
        <v>64.28571428571429</v>
      </c>
    </row>
    <row r="31" spans="1:14" ht="12" customHeight="1">
      <c r="A31" s="30" t="s">
        <v>62</v>
      </c>
      <c r="B31" s="25">
        <v>142</v>
      </c>
      <c r="C31" s="25">
        <v>52</v>
      </c>
      <c r="D31" s="25">
        <v>54</v>
      </c>
      <c r="E31" s="25">
        <v>38</v>
      </c>
      <c r="F31" s="25">
        <v>33</v>
      </c>
      <c r="G31" s="25">
        <v>50</v>
      </c>
      <c r="H31" s="25">
        <v>61</v>
      </c>
      <c r="I31" s="25">
        <v>42</v>
      </c>
      <c r="J31" s="25">
        <v>65</v>
      </c>
      <c r="K31" s="25">
        <v>67</v>
      </c>
      <c r="L31" s="25">
        <v>67</v>
      </c>
      <c r="M31" s="25">
        <v>112</v>
      </c>
      <c r="N31" s="40">
        <f>SUM(B31:M31)</f>
        <v>783</v>
      </c>
    </row>
    <row r="32" spans="1:14" s="9" customFormat="1" ht="10.5" customHeight="1">
      <c r="A32" s="26" t="s">
        <v>13</v>
      </c>
      <c r="B32" s="29">
        <f aca="true" t="shared" si="18" ref="B32:M32">B31/B24*100</f>
        <v>75.53191489361703</v>
      </c>
      <c r="C32" s="29">
        <f t="shared" si="18"/>
        <v>66.66666666666666</v>
      </c>
      <c r="D32" s="29">
        <f t="shared" si="18"/>
        <v>80.59701492537313</v>
      </c>
      <c r="E32" s="29">
        <f t="shared" si="18"/>
        <v>76</v>
      </c>
      <c r="F32" s="29">
        <f t="shared" si="18"/>
        <v>73.33333333333333</v>
      </c>
      <c r="G32" s="29">
        <f t="shared" si="18"/>
        <v>53.191489361702125</v>
      </c>
      <c r="H32" s="29">
        <f t="shared" si="18"/>
        <v>64.8936170212766</v>
      </c>
      <c r="I32" s="29">
        <f t="shared" si="18"/>
        <v>61.76470588235294</v>
      </c>
      <c r="J32" s="29">
        <f t="shared" si="18"/>
        <v>67.0103092783505</v>
      </c>
      <c r="K32" s="29">
        <f t="shared" si="18"/>
        <v>68.36734693877551</v>
      </c>
      <c r="L32" s="29">
        <f t="shared" si="18"/>
        <v>77.90697674418605</v>
      </c>
      <c r="M32" s="29">
        <f t="shared" si="18"/>
        <v>79.43262411347519</v>
      </c>
      <c r="N32" s="41">
        <f>N31/N24*100</f>
        <v>70.79566003616637</v>
      </c>
    </row>
    <row r="33" spans="1:14" ht="12" customHeight="1">
      <c r="A33" s="30" t="s">
        <v>16</v>
      </c>
      <c r="B33" s="25">
        <v>12</v>
      </c>
      <c r="C33" s="25">
        <v>3</v>
      </c>
      <c r="D33" s="25">
        <v>6</v>
      </c>
      <c r="E33" s="25">
        <v>2</v>
      </c>
      <c r="F33" s="25">
        <v>2</v>
      </c>
      <c r="G33" s="25">
        <v>7</v>
      </c>
      <c r="H33" s="25">
        <v>3</v>
      </c>
      <c r="I33" s="25">
        <v>3</v>
      </c>
      <c r="J33" s="25">
        <v>2</v>
      </c>
      <c r="K33" s="25">
        <v>4</v>
      </c>
      <c r="L33" s="25">
        <v>4</v>
      </c>
      <c r="M33" s="25">
        <v>4</v>
      </c>
      <c r="N33" s="40">
        <f>SUM(B33:M33)</f>
        <v>52</v>
      </c>
    </row>
    <row r="34" spans="1:14" s="9" customFormat="1" ht="10.5" customHeight="1">
      <c r="A34" s="26" t="s">
        <v>13</v>
      </c>
      <c r="B34" s="29">
        <f aca="true" t="shared" si="19" ref="B34:M34">B33/B24*100</f>
        <v>6.382978723404255</v>
      </c>
      <c r="C34" s="29">
        <f t="shared" si="19"/>
        <v>3.8461538461538463</v>
      </c>
      <c r="D34" s="29">
        <f t="shared" si="19"/>
        <v>8.955223880597014</v>
      </c>
      <c r="E34" s="29">
        <f t="shared" si="19"/>
        <v>4</v>
      </c>
      <c r="F34" s="29">
        <f t="shared" si="19"/>
        <v>4.444444444444445</v>
      </c>
      <c r="G34" s="29">
        <f t="shared" si="19"/>
        <v>7.446808510638298</v>
      </c>
      <c r="H34" s="29">
        <f t="shared" si="19"/>
        <v>3.1914893617021276</v>
      </c>
      <c r="I34" s="29">
        <f t="shared" si="19"/>
        <v>4.411764705882353</v>
      </c>
      <c r="J34" s="29">
        <f t="shared" si="19"/>
        <v>2.0618556701030926</v>
      </c>
      <c r="K34" s="29">
        <f t="shared" si="19"/>
        <v>4.081632653061225</v>
      </c>
      <c r="L34" s="29">
        <f t="shared" si="19"/>
        <v>4.651162790697675</v>
      </c>
      <c r="M34" s="29">
        <f t="shared" si="19"/>
        <v>2.8368794326241136</v>
      </c>
      <c r="N34" s="41">
        <f>N33/N24*100</f>
        <v>4.701627486437613</v>
      </c>
    </row>
    <row r="35" spans="1:14" ht="12" customHeight="1">
      <c r="A35" s="30" t="s">
        <v>6</v>
      </c>
      <c r="B35" s="25">
        <f aca="true" t="shared" si="20" ref="B35:G35">B24-B31</f>
        <v>46</v>
      </c>
      <c r="C35" s="25">
        <f t="shared" si="20"/>
        <v>26</v>
      </c>
      <c r="D35" s="25">
        <f t="shared" si="20"/>
        <v>13</v>
      </c>
      <c r="E35" s="25">
        <f t="shared" si="20"/>
        <v>12</v>
      </c>
      <c r="F35" s="25">
        <f t="shared" si="20"/>
        <v>12</v>
      </c>
      <c r="G35" s="25">
        <f t="shared" si="20"/>
        <v>44</v>
      </c>
      <c r="H35" s="25">
        <f aca="true" t="shared" si="21" ref="H35:M35">H24-H31</f>
        <v>33</v>
      </c>
      <c r="I35" s="25">
        <f t="shared" si="21"/>
        <v>26</v>
      </c>
      <c r="J35" s="25">
        <f t="shared" si="21"/>
        <v>32</v>
      </c>
      <c r="K35" s="25">
        <f t="shared" si="21"/>
        <v>31</v>
      </c>
      <c r="L35" s="25">
        <f t="shared" si="21"/>
        <v>19</v>
      </c>
      <c r="M35" s="25">
        <f t="shared" si="21"/>
        <v>29</v>
      </c>
      <c r="N35" s="40">
        <f>SUM(B35:M35)</f>
        <v>323</v>
      </c>
    </row>
    <row r="36" spans="1:14" s="9" customFormat="1" ht="9.75" customHeight="1">
      <c r="A36" s="26" t="s">
        <v>13</v>
      </c>
      <c r="B36" s="29">
        <f aca="true" t="shared" si="22" ref="B36:M36">B35/B24*100</f>
        <v>24.46808510638298</v>
      </c>
      <c r="C36" s="29">
        <f t="shared" si="22"/>
        <v>33.33333333333333</v>
      </c>
      <c r="D36" s="29">
        <f t="shared" si="22"/>
        <v>19.402985074626866</v>
      </c>
      <c r="E36" s="29">
        <f t="shared" si="22"/>
        <v>24</v>
      </c>
      <c r="F36" s="29">
        <f t="shared" si="22"/>
        <v>26.666666666666668</v>
      </c>
      <c r="G36" s="29">
        <f t="shared" si="22"/>
        <v>46.808510638297875</v>
      </c>
      <c r="H36" s="29">
        <f t="shared" si="22"/>
        <v>35.1063829787234</v>
      </c>
      <c r="I36" s="29">
        <f t="shared" si="22"/>
        <v>38.23529411764706</v>
      </c>
      <c r="J36" s="29">
        <f t="shared" si="22"/>
        <v>32.98969072164948</v>
      </c>
      <c r="K36" s="29">
        <f t="shared" si="22"/>
        <v>31.63265306122449</v>
      </c>
      <c r="L36" s="29">
        <f t="shared" si="22"/>
        <v>22.093023255813954</v>
      </c>
      <c r="M36" s="29">
        <f t="shared" si="22"/>
        <v>20.56737588652482</v>
      </c>
      <c r="N36" s="41">
        <f>N35/N24*100</f>
        <v>29.204339963833636</v>
      </c>
    </row>
    <row r="37" spans="1:14" ht="12" customHeight="1">
      <c r="A37" s="30" t="s">
        <v>71</v>
      </c>
      <c r="B37" s="25">
        <v>4</v>
      </c>
      <c r="C37" s="25">
        <v>0</v>
      </c>
      <c r="D37" s="25">
        <v>0</v>
      </c>
      <c r="E37" s="25">
        <v>2</v>
      </c>
      <c r="F37" s="25">
        <v>1</v>
      </c>
      <c r="G37" s="25">
        <v>0</v>
      </c>
      <c r="H37" s="25">
        <v>2</v>
      </c>
      <c r="I37" s="25">
        <v>0</v>
      </c>
      <c r="J37" s="25">
        <v>0</v>
      </c>
      <c r="K37" s="25">
        <v>6</v>
      </c>
      <c r="L37" s="25">
        <v>2</v>
      </c>
      <c r="M37" s="25">
        <v>5</v>
      </c>
      <c r="N37" s="40">
        <f>SUM(B37:M37)</f>
        <v>22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2.127659574468085</v>
      </c>
      <c r="C38" s="34">
        <f t="shared" si="23"/>
        <v>0</v>
      </c>
      <c r="D38" s="34">
        <f t="shared" si="23"/>
        <v>0</v>
      </c>
      <c r="E38" s="34">
        <f t="shared" si="23"/>
        <v>4</v>
      </c>
      <c r="F38" s="34">
        <f t="shared" si="23"/>
        <v>2.2222222222222223</v>
      </c>
      <c r="G38" s="34">
        <f t="shared" si="23"/>
        <v>0</v>
      </c>
      <c r="H38" s="34">
        <f t="shared" si="23"/>
        <v>2.127659574468085</v>
      </c>
      <c r="I38" s="34">
        <f t="shared" si="23"/>
        <v>0</v>
      </c>
      <c r="J38" s="34">
        <f t="shared" si="23"/>
        <v>0</v>
      </c>
      <c r="K38" s="34">
        <f t="shared" si="23"/>
        <v>6.122448979591836</v>
      </c>
      <c r="L38" s="34">
        <f t="shared" si="23"/>
        <v>2.3255813953488373</v>
      </c>
      <c r="M38" s="34">
        <f t="shared" si="23"/>
        <v>3.546099290780142</v>
      </c>
      <c r="N38" s="42">
        <f>N37/N24*100</f>
        <v>1.9891500904159132</v>
      </c>
    </row>
    <row r="39" spans="1:14" s="4" customFormat="1" ht="12" customHeight="1" thickBot="1">
      <c r="A39" s="35" t="s">
        <v>26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70</v>
      </c>
      <c r="C40" s="21">
        <v>70</v>
      </c>
      <c r="D40" s="21">
        <v>71</v>
      </c>
      <c r="E40" s="21">
        <v>106</v>
      </c>
      <c r="F40" s="21">
        <v>79</v>
      </c>
      <c r="G40" s="21">
        <v>140</v>
      </c>
      <c r="H40" s="21">
        <v>107</v>
      </c>
      <c r="I40" s="21">
        <v>65</v>
      </c>
      <c r="J40" s="21">
        <v>82</v>
      </c>
      <c r="K40" s="21">
        <v>126</v>
      </c>
      <c r="L40" s="21">
        <v>93</v>
      </c>
      <c r="M40" s="21">
        <v>77</v>
      </c>
      <c r="N40" s="18">
        <f>SUM(B40:M40)</f>
        <v>1086</v>
      </c>
    </row>
    <row r="41" spans="1:14" s="3" customFormat="1" ht="12" customHeight="1" thickTop="1">
      <c r="A41" s="30" t="s">
        <v>19</v>
      </c>
      <c r="B41" s="25">
        <v>35</v>
      </c>
      <c r="C41" s="25">
        <v>32</v>
      </c>
      <c r="D41" s="25">
        <v>33</v>
      </c>
      <c r="E41" s="25">
        <v>44</v>
      </c>
      <c r="F41" s="25">
        <v>35</v>
      </c>
      <c r="G41" s="25">
        <v>41</v>
      </c>
      <c r="H41" s="25">
        <v>43</v>
      </c>
      <c r="I41" s="25">
        <v>27</v>
      </c>
      <c r="J41" s="25">
        <v>50</v>
      </c>
      <c r="K41" s="25">
        <v>59</v>
      </c>
      <c r="L41" s="25">
        <v>36</v>
      </c>
      <c r="M41" s="25">
        <v>36</v>
      </c>
      <c r="N41" s="40">
        <f>SUM(B41:M41)</f>
        <v>471</v>
      </c>
    </row>
    <row r="42" spans="1:14" s="9" customFormat="1" ht="10.5">
      <c r="A42" s="26" t="s">
        <v>20</v>
      </c>
      <c r="B42" s="29">
        <f aca="true" t="shared" si="24" ref="B42:M42">B41/B40*100</f>
        <v>50</v>
      </c>
      <c r="C42" s="29">
        <f t="shared" si="24"/>
        <v>45.714285714285715</v>
      </c>
      <c r="D42" s="29">
        <f t="shared" si="24"/>
        <v>46.478873239436616</v>
      </c>
      <c r="E42" s="29">
        <f t="shared" si="24"/>
        <v>41.509433962264154</v>
      </c>
      <c r="F42" s="29">
        <f t="shared" si="24"/>
        <v>44.303797468354425</v>
      </c>
      <c r="G42" s="29">
        <f t="shared" si="24"/>
        <v>29.28571428571429</v>
      </c>
      <c r="H42" s="29">
        <f t="shared" si="24"/>
        <v>40.18691588785047</v>
      </c>
      <c r="I42" s="29">
        <f t="shared" si="24"/>
        <v>41.53846153846154</v>
      </c>
      <c r="J42" s="29">
        <f t="shared" si="24"/>
        <v>60.97560975609756</v>
      </c>
      <c r="K42" s="29">
        <f t="shared" si="24"/>
        <v>46.82539682539682</v>
      </c>
      <c r="L42" s="29">
        <f t="shared" si="24"/>
        <v>38.70967741935484</v>
      </c>
      <c r="M42" s="29">
        <f t="shared" si="24"/>
        <v>46.75324675324675</v>
      </c>
      <c r="N42" s="41">
        <f>N41/N40*100</f>
        <v>43.370165745856355</v>
      </c>
    </row>
    <row r="43" spans="1:14" s="3" customFormat="1" ht="12">
      <c r="A43" s="30" t="s">
        <v>21</v>
      </c>
      <c r="B43" s="25">
        <v>38</v>
      </c>
      <c r="C43" s="25">
        <v>39</v>
      </c>
      <c r="D43" s="25">
        <v>44</v>
      </c>
      <c r="E43" s="25">
        <v>71</v>
      </c>
      <c r="F43" s="25">
        <v>38</v>
      </c>
      <c r="G43" s="25">
        <v>59</v>
      </c>
      <c r="H43" s="25">
        <v>42</v>
      </c>
      <c r="I43" s="25">
        <v>30</v>
      </c>
      <c r="J43" s="25">
        <v>26</v>
      </c>
      <c r="K43" s="25">
        <v>51</v>
      </c>
      <c r="L43" s="25">
        <v>34</v>
      </c>
      <c r="M43" s="25">
        <v>28</v>
      </c>
      <c r="N43" s="40">
        <f>SUM(B43:M43)</f>
        <v>500</v>
      </c>
    </row>
    <row r="44" spans="1:14" s="9" customFormat="1" ht="10.5">
      <c r="A44" s="26" t="s">
        <v>20</v>
      </c>
      <c r="B44" s="29">
        <f aca="true" t="shared" si="25" ref="B44:M44">B43/B40*100</f>
        <v>54.285714285714285</v>
      </c>
      <c r="C44" s="29">
        <f t="shared" si="25"/>
        <v>55.714285714285715</v>
      </c>
      <c r="D44" s="29">
        <f t="shared" si="25"/>
        <v>61.97183098591549</v>
      </c>
      <c r="E44" s="29">
        <f t="shared" si="25"/>
        <v>66.98113207547169</v>
      </c>
      <c r="F44" s="29">
        <f t="shared" si="25"/>
        <v>48.10126582278481</v>
      </c>
      <c r="G44" s="29">
        <f t="shared" si="25"/>
        <v>42.142857142857146</v>
      </c>
      <c r="H44" s="29">
        <f t="shared" si="25"/>
        <v>39.25233644859813</v>
      </c>
      <c r="I44" s="29">
        <f t="shared" si="25"/>
        <v>46.15384615384615</v>
      </c>
      <c r="J44" s="29">
        <f t="shared" si="25"/>
        <v>31.70731707317073</v>
      </c>
      <c r="K44" s="29">
        <f t="shared" si="25"/>
        <v>40.476190476190474</v>
      </c>
      <c r="L44" s="29">
        <f t="shared" si="25"/>
        <v>36.55913978494624</v>
      </c>
      <c r="M44" s="29">
        <f t="shared" si="25"/>
        <v>36.36363636363637</v>
      </c>
      <c r="N44" s="41">
        <f>N43/N40*100</f>
        <v>46.04051565377532</v>
      </c>
    </row>
    <row r="45" spans="1:14" s="3" customFormat="1" ht="12">
      <c r="A45" s="30" t="s">
        <v>22</v>
      </c>
      <c r="B45" s="25">
        <v>22</v>
      </c>
      <c r="C45" s="25">
        <v>20</v>
      </c>
      <c r="D45" s="25">
        <v>19</v>
      </c>
      <c r="E45" s="25">
        <v>22</v>
      </c>
      <c r="F45" s="25">
        <v>16</v>
      </c>
      <c r="G45" s="25">
        <v>8</v>
      </c>
      <c r="H45" s="25">
        <v>15</v>
      </c>
      <c r="I45" s="25">
        <v>7</v>
      </c>
      <c r="J45" s="25">
        <v>19</v>
      </c>
      <c r="K45" s="25">
        <v>24</v>
      </c>
      <c r="L45" s="25">
        <v>14</v>
      </c>
      <c r="M45" s="25">
        <v>12</v>
      </c>
      <c r="N45" s="40">
        <f>SUM(B45:M45)</f>
        <v>198</v>
      </c>
    </row>
    <row r="46" spans="1:14" s="9" customFormat="1" ht="9" customHeight="1">
      <c r="A46" s="26" t="s">
        <v>20</v>
      </c>
      <c r="B46" s="29">
        <f aca="true" t="shared" si="26" ref="B46:M46">B45/B40*100</f>
        <v>31.428571428571427</v>
      </c>
      <c r="C46" s="29">
        <f t="shared" si="26"/>
        <v>28.57142857142857</v>
      </c>
      <c r="D46" s="29">
        <f t="shared" si="26"/>
        <v>26.76056338028169</v>
      </c>
      <c r="E46" s="29">
        <f t="shared" si="26"/>
        <v>20.754716981132077</v>
      </c>
      <c r="F46" s="29">
        <f t="shared" si="26"/>
        <v>20.253164556962027</v>
      </c>
      <c r="G46" s="29">
        <f t="shared" si="26"/>
        <v>5.714285714285714</v>
      </c>
      <c r="H46" s="29">
        <f t="shared" si="26"/>
        <v>14.018691588785046</v>
      </c>
      <c r="I46" s="29">
        <f t="shared" si="26"/>
        <v>10.76923076923077</v>
      </c>
      <c r="J46" s="29">
        <f t="shared" si="26"/>
        <v>23.170731707317074</v>
      </c>
      <c r="K46" s="29">
        <f t="shared" si="26"/>
        <v>19.047619047619047</v>
      </c>
      <c r="L46" s="29">
        <f t="shared" si="26"/>
        <v>15.053763440860216</v>
      </c>
      <c r="M46" s="29">
        <f t="shared" si="26"/>
        <v>15.584415584415584</v>
      </c>
      <c r="N46" s="41">
        <f>N45/N40*100</f>
        <v>18.23204419889503</v>
      </c>
    </row>
    <row r="47" spans="1:14" s="3" customFormat="1" ht="12">
      <c r="A47" s="30" t="s">
        <v>53</v>
      </c>
      <c r="B47" s="25">
        <v>27</v>
      </c>
      <c r="C47" s="25">
        <v>37</v>
      </c>
      <c r="D47" s="25">
        <v>34</v>
      </c>
      <c r="E47" s="25">
        <v>46</v>
      </c>
      <c r="F47" s="25">
        <v>34</v>
      </c>
      <c r="G47" s="25">
        <v>39</v>
      </c>
      <c r="H47" s="25">
        <v>34</v>
      </c>
      <c r="I47" s="25">
        <v>23</v>
      </c>
      <c r="J47" s="25">
        <v>26</v>
      </c>
      <c r="K47" s="25">
        <v>46</v>
      </c>
      <c r="L47" s="25">
        <v>28</v>
      </c>
      <c r="M47" s="25">
        <v>21</v>
      </c>
      <c r="N47" s="40">
        <f>SUM(B47:M47)</f>
        <v>395</v>
      </c>
    </row>
    <row r="48" spans="1:14" s="9" customFormat="1" ht="9" customHeight="1">
      <c r="A48" s="26" t="s">
        <v>20</v>
      </c>
      <c r="B48" s="29">
        <f aca="true" t="shared" si="27" ref="B48:M48">B47/B40*100</f>
        <v>38.57142857142858</v>
      </c>
      <c r="C48" s="29">
        <f t="shared" si="27"/>
        <v>52.85714285714286</v>
      </c>
      <c r="D48" s="29">
        <f t="shared" si="27"/>
        <v>47.88732394366197</v>
      </c>
      <c r="E48" s="29">
        <f t="shared" si="27"/>
        <v>43.39622641509434</v>
      </c>
      <c r="F48" s="29">
        <f t="shared" si="27"/>
        <v>43.037974683544306</v>
      </c>
      <c r="G48" s="29">
        <f t="shared" si="27"/>
        <v>27.857142857142858</v>
      </c>
      <c r="H48" s="29">
        <f t="shared" si="27"/>
        <v>31.775700934579437</v>
      </c>
      <c r="I48" s="29">
        <f t="shared" si="27"/>
        <v>35.38461538461539</v>
      </c>
      <c r="J48" s="29">
        <f t="shared" si="27"/>
        <v>31.70731707317073</v>
      </c>
      <c r="K48" s="29">
        <f t="shared" si="27"/>
        <v>36.507936507936506</v>
      </c>
      <c r="L48" s="29">
        <f t="shared" si="27"/>
        <v>30.107526881720432</v>
      </c>
      <c r="M48" s="29">
        <f t="shared" si="27"/>
        <v>27.27272727272727</v>
      </c>
      <c r="N48" s="41">
        <f>N47/N40*100</f>
        <v>36.37200736648251</v>
      </c>
    </row>
    <row r="49" spans="1:14" s="3" customFormat="1" ht="12">
      <c r="A49" s="60" t="s">
        <v>54</v>
      </c>
      <c r="B49" s="46">
        <f aca="true" t="shared" si="28" ref="B49:G49">B43-B47</f>
        <v>11</v>
      </c>
      <c r="C49" s="46">
        <f t="shared" si="28"/>
        <v>2</v>
      </c>
      <c r="D49" s="46">
        <f t="shared" si="28"/>
        <v>10</v>
      </c>
      <c r="E49" s="46">
        <f t="shared" si="28"/>
        <v>25</v>
      </c>
      <c r="F49" s="46">
        <f t="shared" si="28"/>
        <v>4</v>
      </c>
      <c r="G49" s="46">
        <f t="shared" si="28"/>
        <v>20</v>
      </c>
      <c r="H49" s="46">
        <f aca="true" t="shared" si="29" ref="H49:M49">H43-H47</f>
        <v>8</v>
      </c>
      <c r="I49" s="46">
        <f t="shared" si="29"/>
        <v>7</v>
      </c>
      <c r="J49" s="46">
        <f t="shared" si="29"/>
        <v>0</v>
      </c>
      <c r="K49" s="46">
        <f t="shared" si="29"/>
        <v>5</v>
      </c>
      <c r="L49" s="46">
        <f t="shared" si="29"/>
        <v>6</v>
      </c>
      <c r="M49" s="46">
        <f t="shared" si="29"/>
        <v>7</v>
      </c>
      <c r="N49" s="61">
        <f>SUM(B49:M49)</f>
        <v>105</v>
      </c>
    </row>
    <row r="50" spans="1:14" s="2" customFormat="1" ht="9.75" customHeight="1" thickBot="1">
      <c r="A50" s="31" t="s">
        <v>20</v>
      </c>
      <c r="B50" s="43">
        <f aca="true" t="shared" si="30" ref="B50:M50">B49/B40*100</f>
        <v>15.714285714285714</v>
      </c>
      <c r="C50" s="43">
        <f t="shared" si="30"/>
        <v>2.857142857142857</v>
      </c>
      <c r="D50" s="43">
        <f t="shared" si="30"/>
        <v>14.084507042253522</v>
      </c>
      <c r="E50" s="43">
        <f t="shared" si="30"/>
        <v>23.58490566037736</v>
      </c>
      <c r="F50" s="43">
        <f t="shared" si="30"/>
        <v>5.063291139240507</v>
      </c>
      <c r="G50" s="43">
        <f t="shared" si="30"/>
        <v>14.285714285714285</v>
      </c>
      <c r="H50" s="43">
        <f t="shared" si="30"/>
        <v>7.476635514018691</v>
      </c>
      <c r="I50" s="43">
        <f t="shared" si="30"/>
        <v>10.76923076923077</v>
      </c>
      <c r="J50" s="43">
        <f t="shared" si="30"/>
        <v>0</v>
      </c>
      <c r="K50" s="43">
        <f t="shared" si="30"/>
        <v>3.968253968253968</v>
      </c>
      <c r="L50" s="43">
        <f t="shared" si="30"/>
        <v>6.451612903225806</v>
      </c>
      <c r="M50" s="43">
        <f t="shared" si="30"/>
        <v>9.090909090909092</v>
      </c>
      <c r="N50" s="44">
        <f>N49/N40*100</f>
        <v>9.668508287292818</v>
      </c>
    </row>
    <row r="51" spans="1:14" s="3" customFormat="1" ht="12">
      <c r="A51" s="30" t="s">
        <v>55</v>
      </c>
      <c r="B51" s="25">
        <v>2</v>
      </c>
      <c r="C51" s="25">
        <v>1</v>
      </c>
      <c r="D51" s="25">
        <v>9</v>
      </c>
      <c r="E51" s="25">
        <v>11</v>
      </c>
      <c r="F51" s="25">
        <v>3</v>
      </c>
      <c r="G51" s="25">
        <v>0</v>
      </c>
      <c r="H51" s="25">
        <v>1</v>
      </c>
      <c r="I51" s="25">
        <v>3</v>
      </c>
      <c r="J51" s="25">
        <v>0</v>
      </c>
      <c r="K51" s="25">
        <v>0</v>
      </c>
      <c r="L51" s="25">
        <v>1</v>
      </c>
      <c r="M51" s="25">
        <v>3</v>
      </c>
      <c r="N51" s="40">
        <f>SUM(B51:M51)</f>
        <v>34</v>
      </c>
    </row>
    <row r="52" spans="1:14" s="9" customFormat="1" ht="9" customHeight="1">
      <c r="A52" s="26" t="s">
        <v>20</v>
      </c>
      <c r="B52" s="29">
        <f aca="true" t="shared" si="31" ref="B52:M52">B51/B40*100</f>
        <v>2.857142857142857</v>
      </c>
      <c r="C52" s="29">
        <f t="shared" si="31"/>
        <v>1.4285714285714286</v>
      </c>
      <c r="D52" s="29">
        <f t="shared" si="31"/>
        <v>12.676056338028168</v>
      </c>
      <c r="E52" s="29">
        <f t="shared" si="31"/>
        <v>10.377358490566039</v>
      </c>
      <c r="F52" s="29">
        <f t="shared" si="31"/>
        <v>3.79746835443038</v>
      </c>
      <c r="G52" s="29">
        <f t="shared" si="31"/>
        <v>0</v>
      </c>
      <c r="H52" s="29">
        <f t="shared" si="31"/>
        <v>0.9345794392523363</v>
      </c>
      <c r="I52" s="29">
        <f t="shared" si="31"/>
        <v>4.615384615384616</v>
      </c>
      <c r="J52" s="29">
        <f t="shared" si="31"/>
        <v>0</v>
      </c>
      <c r="K52" s="29">
        <f t="shared" si="31"/>
        <v>0</v>
      </c>
      <c r="L52" s="29">
        <f t="shared" si="31"/>
        <v>1.0752688172043012</v>
      </c>
      <c r="M52" s="29">
        <f t="shared" si="31"/>
        <v>3.896103896103896</v>
      </c>
      <c r="N52" s="41">
        <f>N51/N40*100</f>
        <v>3.1307550644567224</v>
      </c>
    </row>
    <row r="53" spans="1:14" s="3" customFormat="1" ht="12">
      <c r="A53" s="30" t="s">
        <v>56</v>
      </c>
      <c r="B53" s="25">
        <v>5</v>
      </c>
      <c r="C53" s="25">
        <v>0</v>
      </c>
      <c r="D53" s="25">
        <v>1</v>
      </c>
      <c r="E53" s="25">
        <v>13</v>
      </c>
      <c r="F53" s="25">
        <v>0</v>
      </c>
      <c r="G53" s="25">
        <v>14</v>
      </c>
      <c r="H53" s="25">
        <v>7</v>
      </c>
      <c r="I53" s="25">
        <v>4</v>
      </c>
      <c r="J53" s="25">
        <v>0</v>
      </c>
      <c r="K53" s="25">
        <v>4</v>
      </c>
      <c r="L53" s="25">
        <v>4</v>
      </c>
      <c r="M53" s="25">
        <v>0</v>
      </c>
      <c r="N53" s="40">
        <f>SUM(B53:M53)</f>
        <v>52</v>
      </c>
    </row>
    <row r="54" spans="1:14" s="9" customFormat="1" ht="9" customHeight="1">
      <c r="A54" s="26" t="s">
        <v>20</v>
      </c>
      <c r="B54" s="29">
        <f aca="true" t="shared" si="32" ref="B54:M54">B53/B40*100</f>
        <v>7.142857142857142</v>
      </c>
      <c r="C54" s="29">
        <f t="shared" si="32"/>
        <v>0</v>
      </c>
      <c r="D54" s="29">
        <f t="shared" si="32"/>
        <v>1.4084507042253522</v>
      </c>
      <c r="E54" s="29">
        <f t="shared" si="32"/>
        <v>12.264150943396226</v>
      </c>
      <c r="F54" s="29">
        <f t="shared" si="32"/>
        <v>0</v>
      </c>
      <c r="G54" s="29">
        <f t="shared" si="32"/>
        <v>10</v>
      </c>
      <c r="H54" s="29">
        <f t="shared" si="32"/>
        <v>6.5420560747663545</v>
      </c>
      <c r="I54" s="29">
        <f t="shared" si="32"/>
        <v>6.153846153846154</v>
      </c>
      <c r="J54" s="29">
        <f t="shared" si="32"/>
        <v>0</v>
      </c>
      <c r="K54" s="29">
        <f t="shared" si="32"/>
        <v>3.1746031746031744</v>
      </c>
      <c r="L54" s="29">
        <f t="shared" si="32"/>
        <v>4.301075268817205</v>
      </c>
      <c r="M54" s="29">
        <f t="shared" si="32"/>
        <v>0</v>
      </c>
      <c r="N54" s="41">
        <f>N53/N40*100</f>
        <v>4.788213627992634</v>
      </c>
    </row>
    <row r="55" spans="1:14" s="3" customFormat="1" ht="12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3</v>
      </c>
      <c r="C57" s="25">
        <v>0</v>
      </c>
      <c r="D57" s="25">
        <v>0</v>
      </c>
      <c r="E57" s="25">
        <v>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4</v>
      </c>
    </row>
    <row r="58" spans="1:14" s="9" customFormat="1" ht="9.75" customHeight="1">
      <c r="A58" s="26" t="s">
        <v>20</v>
      </c>
      <c r="B58" s="29">
        <f aca="true" t="shared" si="34" ref="B58:M58">B57/B40*100</f>
        <v>4.285714285714286</v>
      </c>
      <c r="C58" s="29">
        <f t="shared" si="34"/>
        <v>0</v>
      </c>
      <c r="D58" s="29">
        <f t="shared" si="34"/>
        <v>0</v>
      </c>
      <c r="E58" s="29">
        <f t="shared" si="34"/>
        <v>0.9433962264150944</v>
      </c>
      <c r="F58" s="29">
        <f t="shared" si="34"/>
        <v>0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0.3683241252302026</v>
      </c>
    </row>
    <row r="59" spans="1:14" s="2" customFormat="1" ht="33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1</v>
      </c>
      <c r="M59" s="25">
        <v>4</v>
      </c>
      <c r="N59" s="40">
        <f>SUM(B59:M59)</f>
        <v>5</v>
      </c>
    </row>
    <row r="60" spans="1:14" s="9" customFormat="1" ht="9.75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1.0752688172043012</v>
      </c>
      <c r="M60" s="29">
        <f t="shared" si="35"/>
        <v>5.194805194805195</v>
      </c>
      <c r="N60" s="41">
        <f>N59/N40*100</f>
        <v>0.46040515653775327</v>
      </c>
    </row>
    <row r="61" spans="1:14" s="9" customFormat="1" ht="10.5" customHeight="1">
      <c r="A61" s="30" t="s">
        <v>60</v>
      </c>
      <c r="B61" s="25">
        <v>0</v>
      </c>
      <c r="C61" s="25">
        <v>1</v>
      </c>
      <c r="D61" s="25">
        <v>0</v>
      </c>
      <c r="E61" s="25">
        <v>0</v>
      </c>
      <c r="F61" s="25">
        <v>1</v>
      </c>
      <c r="G61" s="25">
        <v>1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3</v>
      </c>
    </row>
    <row r="62" spans="1:14" s="9" customFormat="1" ht="9.75" customHeight="1">
      <c r="A62" s="26" t="s">
        <v>20</v>
      </c>
      <c r="B62" s="29">
        <f>B61/B40*100</f>
        <v>0</v>
      </c>
      <c r="C62" s="29">
        <f>C61/C40*100</f>
        <v>1.4285714285714286</v>
      </c>
      <c r="D62" s="29">
        <f>D61/D40*100</f>
        <v>0</v>
      </c>
      <c r="E62" s="29">
        <f>E61/E40*100</f>
        <v>0</v>
      </c>
      <c r="F62" s="29">
        <f aca="true" t="shared" si="36" ref="F62:M62">F61/F40*100</f>
        <v>1.2658227848101267</v>
      </c>
      <c r="G62" s="29">
        <f t="shared" si="36"/>
        <v>0.7142857142857143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41">
        <f>N61/N40*100</f>
        <v>0.2762430939226519</v>
      </c>
    </row>
    <row r="63" spans="1:14" s="9" customFormat="1" ht="10.5" customHeight="1">
      <c r="A63" s="30" t="s">
        <v>69</v>
      </c>
      <c r="B63" s="25">
        <v>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1</v>
      </c>
    </row>
    <row r="64" spans="1:14" s="9" customFormat="1" ht="9.75" customHeight="1">
      <c r="A64" s="26" t="s">
        <v>20</v>
      </c>
      <c r="B64" s="29">
        <f>B63/B40*100</f>
        <v>1.4285714285714286</v>
      </c>
      <c r="C64" s="29">
        <f>C63/C40*100</f>
        <v>0</v>
      </c>
      <c r="D64" s="29">
        <f>D63/D40*100</f>
        <v>0</v>
      </c>
      <c r="E64" s="29">
        <f>E63/E40*100</f>
        <v>0</v>
      </c>
      <c r="F64" s="29">
        <f>F63/F40*100</f>
        <v>0</v>
      </c>
      <c r="G64" s="29">
        <f aca="true" t="shared" si="37" ref="G64:M64">G63/G40*100</f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 t="shared" si="37"/>
        <v>0</v>
      </c>
      <c r="N64" s="41">
        <f>N63/N40*100</f>
        <v>0.09208103130755065</v>
      </c>
    </row>
    <row r="65" spans="1:14" s="9" customFormat="1" ht="9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5</v>
      </c>
    </row>
    <row r="66" spans="1:14" s="9" customFormat="1" ht="9.75" customHeight="1" thickBot="1">
      <c r="A66" s="31" t="s">
        <v>20</v>
      </c>
      <c r="B66" s="34">
        <f>B65/B40*100</f>
        <v>0</v>
      </c>
      <c r="C66" s="34">
        <f>C65/C40*100</f>
        <v>0</v>
      </c>
      <c r="D66" s="34">
        <f>D65/D40*100</f>
        <v>0</v>
      </c>
      <c r="E66" s="34">
        <f>E65/E40*100</f>
        <v>0</v>
      </c>
      <c r="F66" s="34">
        <f>F65/F40*100</f>
        <v>0</v>
      </c>
      <c r="G66" s="34">
        <f aca="true" t="shared" si="38" ref="G66:M66">G65/G40*100</f>
        <v>3.571428571428571</v>
      </c>
      <c r="H66" s="34">
        <f t="shared" si="38"/>
        <v>0</v>
      </c>
      <c r="I66" s="34">
        <f t="shared" si="38"/>
        <v>0</v>
      </c>
      <c r="J66" s="34">
        <f t="shared" si="38"/>
        <v>0</v>
      </c>
      <c r="K66" s="34">
        <f t="shared" si="38"/>
        <v>0</v>
      </c>
      <c r="L66" s="34">
        <f t="shared" si="38"/>
        <v>0</v>
      </c>
      <c r="M66" s="34">
        <f t="shared" si="38"/>
        <v>0</v>
      </c>
      <c r="N66" s="42">
        <f>N65/N40*100</f>
        <v>0.46040515653775327</v>
      </c>
    </row>
    <row r="67" spans="1:14" s="3" customFormat="1" ht="12">
      <c r="A67" s="30" t="s">
        <v>66</v>
      </c>
      <c r="B67" s="25">
        <v>1</v>
      </c>
      <c r="C67" s="25">
        <v>0</v>
      </c>
      <c r="D67" s="25">
        <v>0</v>
      </c>
      <c r="E67" s="25">
        <v>1</v>
      </c>
      <c r="F67" s="25">
        <v>4</v>
      </c>
      <c r="G67" s="25">
        <v>0</v>
      </c>
      <c r="H67" s="25">
        <v>0</v>
      </c>
      <c r="I67" s="25">
        <v>0</v>
      </c>
      <c r="J67" s="25">
        <v>8</v>
      </c>
      <c r="K67" s="25">
        <v>10</v>
      </c>
      <c r="L67" s="25">
        <v>25</v>
      </c>
      <c r="M67" s="25">
        <v>15</v>
      </c>
      <c r="N67" s="40">
        <f>SUM(B67:M67)</f>
        <v>64</v>
      </c>
    </row>
    <row r="68" spans="1:14" s="9" customFormat="1" ht="9.75" customHeight="1">
      <c r="A68" s="26" t="s">
        <v>20</v>
      </c>
      <c r="B68" s="29">
        <f aca="true" t="shared" si="39" ref="B68:M68">B67/B40*100</f>
        <v>1.4285714285714286</v>
      </c>
      <c r="C68" s="29">
        <f t="shared" si="39"/>
        <v>0</v>
      </c>
      <c r="D68" s="29">
        <f t="shared" si="39"/>
        <v>0</v>
      </c>
      <c r="E68" s="29">
        <f t="shared" si="39"/>
        <v>0.9433962264150944</v>
      </c>
      <c r="F68" s="29">
        <f t="shared" si="39"/>
        <v>5.063291139240507</v>
      </c>
      <c r="G68" s="29">
        <f t="shared" si="39"/>
        <v>0</v>
      </c>
      <c r="H68" s="29">
        <f t="shared" si="39"/>
        <v>0</v>
      </c>
      <c r="I68" s="29">
        <f t="shared" si="39"/>
        <v>0</v>
      </c>
      <c r="J68" s="29">
        <f t="shared" si="39"/>
        <v>9.75609756097561</v>
      </c>
      <c r="K68" s="29">
        <f t="shared" si="39"/>
        <v>7.936507936507936</v>
      </c>
      <c r="L68" s="29">
        <f t="shared" si="39"/>
        <v>26.881720430107524</v>
      </c>
      <c r="M68" s="29">
        <f t="shared" si="39"/>
        <v>19.480519480519483</v>
      </c>
      <c r="N68" s="41">
        <f>N67/N40*100</f>
        <v>5.893186003683241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1</v>
      </c>
      <c r="L69" s="25">
        <v>1</v>
      </c>
      <c r="M69" s="25">
        <v>5</v>
      </c>
      <c r="N69" s="40">
        <f>SUM(B69:M69)</f>
        <v>7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0.7936507936507936</v>
      </c>
      <c r="L70" s="29">
        <f t="shared" si="40"/>
        <v>1.0752688172043012</v>
      </c>
      <c r="M70" s="29">
        <f t="shared" si="40"/>
        <v>6.493506493506493</v>
      </c>
      <c r="N70" s="217">
        <f t="shared" si="40"/>
        <v>0.6445672191528545</v>
      </c>
    </row>
    <row r="71" spans="1:14" s="3" customFormat="1" ht="12">
      <c r="A71" s="30" t="s">
        <v>67</v>
      </c>
      <c r="B71" s="25">
        <v>5</v>
      </c>
      <c r="C71" s="25">
        <v>1</v>
      </c>
      <c r="D71" s="25">
        <v>3</v>
      </c>
      <c r="E71" s="25">
        <v>3</v>
      </c>
      <c r="F71" s="25">
        <v>5</v>
      </c>
      <c r="G71" s="25">
        <v>7</v>
      </c>
      <c r="H71" s="25">
        <v>0</v>
      </c>
      <c r="I71" s="25">
        <v>5</v>
      </c>
      <c r="J71" s="25">
        <v>11</v>
      </c>
      <c r="K71" s="25">
        <v>10</v>
      </c>
      <c r="L71" s="25">
        <v>1</v>
      </c>
      <c r="M71" s="25">
        <v>6</v>
      </c>
      <c r="N71" s="40">
        <f>SUM(B71:M71)</f>
        <v>57</v>
      </c>
    </row>
    <row r="72" spans="1:14" s="9" customFormat="1" ht="9.75" customHeight="1">
      <c r="A72" s="26" t="s">
        <v>20</v>
      </c>
      <c r="B72" s="29">
        <f aca="true" t="shared" si="41" ref="B72:M72">B71/B40*100</f>
        <v>7.142857142857142</v>
      </c>
      <c r="C72" s="29">
        <f t="shared" si="41"/>
        <v>1.4285714285714286</v>
      </c>
      <c r="D72" s="29">
        <f t="shared" si="41"/>
        <v>4.225352112676056</v>
      </c>
      <c r="E72" s="29">
        <f t="shared" si="41"/>
        <v>2.8301886792452833</v>
      </c>
      <c r="F72" s="29">
        <f t="shared" si="41"/>
        <v>6.329113924050633</v>
      </c>
      <c r="G72" s="29">
        <f t="shared" si="41"/>
        <v>5</v>
      </c>
      <c r="H72" s="29">
        <f t="shared" si="41"/>
        <v>0</v>
      </c>
      <c r="I72" s="29">
        <f t="shared" si="41"/>
        <v>7.6923076923076925</v>
      </c>
      <c r="J72" s="29">
        <f t="shared" si="41"/>
        <v>13.414634146341465</v>
      </c>
      <c r="K72" s="29">
        <f t="shared" si="41"/>
        <v>7.936507936507936</v>
      </c>
      <c r="L72" s="29">
        <f t="shared" si="41"/>
        <v>1.0752688172043012</v>
      </c>
      <c r="M72" s="29">
        <f t="shared" si="41"/>
        <v>7.792207792207792</v>
      </c>
      <c r="N72" s="41">
        <f>N71/N40*100</f>
        <v>5.248618784530387</v>
      </c>
    </row>
    <row r="73" spans="1:14" s="3" customFormat="1" ht="12">
      <c r="A73" s="30" t="s">
        <v>23</v>
      </c>
      <c r="B73" s="25">
        <v>20</v>
      </c>
      <c r="C73" s="25">
        <v>21</v>
      </c>
      <c r="D73" s="25">
        <v>18</v>
      </c>
      <c r="E73" s="25">
        <v>22</v>
      </c>
      <c r="F73" s="25">
        <v>27</v>
      </c>
      <c r="G73" s="25">
        <v>47</v>
      </c>
      <c r="H73" s="25">
        <v>45</v>
      </c>
      <c r="I73" s="25">
        <v>23</v>
      </c>
      <c r="J73" s="25">
        <v>20</v>
      </c>
      <c r="K73" s="25">
        <v>37</v>
      </c>
      <c r="L73" s="25">
        <v>18</v>
      </c>
      <c r="M73" s="25">
        <v>14</v>
      </c>
      <c r="N73" s="40">
        <f>SUM(B73:M73)</f>
        <v>312</v>
      </c>
    </row>
    <row r="74" spans="1:14" s="9" customFormat="1" ht="9.75" customHeight="1">
      <c r="A74" s="26" t="s">
        <v>20</v>
      </c>
      <c r="B74" s="29">
        <f aca="true" t="shared" si="42" ref="B74:M74">B73/B40*100</f>
        <v>28.57142857142857</v>
      </c>
      <c r="C74" s="29">
        <f t="shared" si="42"/>
        <v>30</v>
      </c>
      <c r="D74" s="29">
        <f t="shared" si="42"/>
        <v>25.352112676056336</v>
      </c>
      <c r="E74" s="29">
        <f t="shared" si="42"/>
        <v>20.754716981132077</v>
      </c>
      <c r="F74" s="29">
        <f t="shared" si="42"/>
        <v>34.177215189873415</v>
      </c>
      <c r="G74" s="29">
        <f t="shared" si="42"/>
        <v>33.57142857142857</v>
      </c>
      <c r="H74" s="29">
        <f t="shared" si="42"/>
        <v>42.05607476635514</v>
      </c>
      <c r="I74" s="29">
        <f t="shared" si="42"/>
        <v>35.38461538461539</v>
      </c>
      <c r="J74" s="29">
        <f t="shared" si="42"/>
        <v>24.390243902439025</v>
      </c>
      <c r="K74" s="29">
        <f t="shared" si="42"/>
        <v>29.365079365079367</v>
      </c>
      <c r="L74" s="29">
        <f t="shared" si="42"/>
        <v>19.35483870967742</v>
      </c>
      <c r="M74" s="29">
        <f t="shared" si="42"/>
        <v>18.181818181818183</v>
      </c>
      <c r="N74" s="41">
        <f>N73/N40*100</f>
        <v>28.7292817679558</v>
      </c>
    </row>
    <row r="75" spans="1:14" s="3" customFormat="1" ht="12" customHeight="1">
      <c r="A75" s="30" t="s">
        <v>59</v>
      </c>
      <c r="B75" s="25">
        <v>3</v>
      </c>
      <c r="C75" s="25">
        <v>5</v>
      </c>
      <c r="D75" s="25">
        <v>4</v>
      </c>
      <c r="E75" s="25">
        <v>3</v>
      </c>
      <c r="F75" s="25">
        <v>5</v>
      </c>
      <c r="G75" s="25">
        <v>11</v>
      </c>
      <c r="H75" s="25">
        <v>7</v>
      </c>
      <c r="I75" s="25">
        <v>4</v>
      </c>
      <c r="J75" s="25">
        <v>6</v>
      </c>
      <c r="K75" s="25">
        <v>7</v>
      </c>
      <c r="L75" s="25">
        <v>5</v>
      </c>
      <c r="M75" s="25">
        <v>5</v>
      </c>
      <c r="N75" s="40">
        <f>SUM(B75:M75)</f>
        <v>65</v>
      </c>
    </row>
    <row r="76" spans="1:14" s="9" customFormat="1" ht="9.75" customHeight="1">
      <c r="A76" s="26" t="s">
        <v>20</v>
      </c>
      <c r="B76" s="29">
        <f aca="true" t="shared" si="43" ref="B76:M76">B75/B40*100</f>
        <v>4.285714285714286</v>
      </c>
      <c r="C76" s="29">
        <f t="shared" si="43"/>
        <v>7.142857142857142</v>
      </c>
      <c r="D76" s="29">
        <f t="shared" si="43"/>
        <v>5.633802816901409</v>
      </c>
      <c r="E76" s="29">
        <f t="shared" si="43"/>
        <v>2.8301886792452833</v>
      </c>
      <c r="F76" s="29">
        <f t="shared" si="43"/>
        <v>6.329113924050633</v>
      </c>
      <c r="G76" s="29">
        <f t="shared" si="43"/>
        <v>7.857142857142857</v>
      </c>
      <c r="H76" s="29">
        <f t="shared" si="43"/>
        <v>6.5420560747663545</v>
      </c>
      <c r="I76" s="29">
        <f t="shared" si="43"/>
        <v>6.153846153846154</v>
      </c>
      <c r="J76" s="29">
        <f t="shared" si="43"/>
        <v>7.317073170731707</v>
      </c>
      <c r="K76" s="29">
        <f t="shared" si="43"/>
        <v>5.555555555555555</v>
      </c>
      <c r="L76" s="29">
        <f t="shared" si="43"/>
        <v>5.376344086021505</v>
      </c>
      <c r="M76" s="29">
        <f t="shared" si="43"/>
        <v>6.493506493506493</v>
      </c>
      <c r="N76" s="41">
        <f>N75/N40*100</f>
        <v>5.985267034990792</v>
      </c>
    </row>
    <row r="77" spans="1:14" s="3" customFormat="1" ht="12">
      <c r="A77" s="30" t="s">
        <v>30</v>
      </c>
      <c r="B77" s="25">
        <f aca="true" t="shared" si="44" ref="B77:K77">B40-B43-B67-B69-B71-B73-B75</f>
        <v>3</v>
      </c>
      <c r="C77" s="25">
        <f t="shared" si="44"/>
        <v>4</v>
      </c>
      <c r="D77" s="25">
        <f t="shared" si="44"/>
        <v>2</v>
      </c>
      <c r="E77" s="25">
        <f t="shared" si="44"/>
        <v>6</v>
      </c>
      <c r="F77" s="25">
        <f t="shared" si="44"/>
        <v>0</v>
      </c>
      <c r="G77" s="25">
        <f t="shared" si="44"/>
        <v>16</v>
      </c>
      <c r="H77" s="25">
        <f t="shared" si="44"/>
        <v>13</v>
      </c>
      <c r="I77" s="25">
        <f t="shared" si="44"/>
        <v>3</v>
      </c>
      <c r="J77" s="25">
        <f t="shared" si="44"/>
        <v>11</v>
      </c>
      <c r="K77" s="25">
        <f t="shared" si="44"/>
        <v>10</v>
      </c>
      <c r="L77" s="25">
        <f>L40-L43-L67-L69-L71-L73-L75</f>
        <v>9</v>
      </c>
      <c r="M77" s="25">
        <f>M40-M43-M67-M69-M71-M73-M75</f>
        <v>4</v>
      </c>
      <c r="N77" s="40">
        <f>SUM(B77:M77)</f>
        <v>81</v>
      </c>
    </row>
    <row r="78" spans="1:14" s="2" customFormat="1" ht="9.75" customHeight="1" thickBot="1">
      <c r="A78" s="31" t="s">
        <v>20</v>
      </c>
      <c r="B78" s="43">
        <f aca="true" t="shared" si="45" ref="B78:M78">B77/B40*100</f>
        <v>4.285714285714286</v>
      </c>
      <c r="C78" s="43">
        <f t="shared" si="45"/>
        <v>5.714285714285714</v>
      </c>
      <c r="D78" s="43">
        <f t="shared" si="45"/>
        <v>2.8169014084507045</v>
      </c>
      <c r="E78" s="43">
        <f t="shared" si="45"/>
        <v>5.660377358490567</v>
      </c>
      <c r="F78" s="43">
        <f t="shared" si="45"/>
        <v>0</v>
      </c>
      <c r="G78" s="43">
        <f t="shared" si="45"/>
        <v>11.428571428571429</v>
      </c>
      <c r="H78" s="43">
        <f t="shared" si="45"/>
        <v>12.149532710280374</v>
      </c>
      <c r="I78" s="43">
        <f t="shared" si="45"/>
        <v>4.615384615384616</v>
      </c>
      <c r="J78" s="43">
        <f t="shared" si="45"/>
        <v>13.414634146341465</v>
      </c>
      <c r="K78" s="43">
        <f t="shared" si="45"/>
        <v>7.936507936507936</v>
      </c>
      <c r="L78" s="43">
        <f t="shared" si="45"/>
        <v>9.67741935483871</v>
      </c>
      <c r="M78" s="43">
        <f t="shared" si="45"/>
        <v>5.194805194805195</v>
      </c>
      <c r="N78" s="44">
        <f>N77/N40*100</f>
        <v>7.458563535911603</v>
      </c>
    </row>
  </sheetData>
  <printOptions/>
  <pageMargins left="0.57" right="0.1968503937007874" top="0.17" bottom="0.09" header="0.11" footer="0.13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N78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19.875" style="45" customWidth="1"/>
    <col min="2" max="14" width="5.75390625" style="45" customWidth="1"/>
  </cols>
  <sheetData>
    <row r="1" spans="1:14" s="5" customFormat="1" ht="12" customHeight="1" thickBo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269</v>
      </c>
      <c r="C3" s="20">
        <v>286</v>
      </c>
      <c r="D3" s="21">
        <v>292</v>
      </c>
      <c r="E3" s="21">
        <v>277</v>
      </c>
      <c r="F3" s="21">
        <v>264</v>
      </c>
      <c r="G3" s="21">
        <v>261</v>
      </c>
      <c r="H3" s="21">
        <v>224</v>
      </c>
      <c r="I3" s="21">
        <v>226</v>
      </c>
      <c r="J3" s="21">
        <v>216</v>
      </c>
      <c r="K3" s="21">
        <v>230</v>
      </c>
      <c r="L3" s="21">
        <v>253</v>
      </c>
      <c r="M3" s="21">
        <v>252</v>
      </c>
      <c r="N3" s="21">
        <v>274</v>
      </c>
    </row>
    <row r="4" spans="1:14" s="5" customFormat="1" ht="12" customHeight="1" thickTop="1">
      <c r="A4" s="22" t="s">
        <v>3</v>
      </c>
      <c r="B4" s="23">
        <v>141</v>
      </c>
      <c r="C4" s="24">
        <v>147</v>
      </c>
      <c r="D4" s="25">
        <v>149</v>
      </c>
      <c r="E4" s="25">
        <v>138</v>
      </c>
      <c r="F4" s="25">
        <v>140</v>
      </c>
      <c r="G4" s="25">
        <v>140</v>
      </c>
      <c r="H4" s="25">
        <v>137</v>
      </c>
      <c r="I4" s="25">
        <v>136</v>
      </c>
      <c r="J4" s="25">
        <v>133</v>
      </c>
      <c r="K4" s="25">
        <v>139</v>
      </c>
      <c r="L4" s="25">
        <v>142</v>
      </c>
      <c r="M4" s="25">
        <v>145</v>
      </c>
      <c r="N4" s="25">
        <v>150</v>
      </c>
    </row>
    <row r="5" spans="1:14" s="8" customFormat="1" ht="10.5" customHeight="1">
      <c r="A5" s="26" t="s">
        <v>4</v>
      </c>
      <c r="B5" s="27">
        <f aca="true" t="shared" si="0" ref="B5:N5">B4/B3*100</f>
        <v>52.41635687732342</v>
      </c>
      <c r="C5" s="28">
        <f t="shared" si="0"/>
        <v>51.39860139860139</v>
      </c>
      <c r="D5" s="29">
        <f t="shared" si="0"/>
        <v>51.02739726027398</v>
      </c>
      <c r="E5" s="29">
        <f t="shared" si="0"/>
        <v>49.81949458483754</v>
      </c>
      <c r="F5" s="29">
        <f t="shared" si="0"/>
        <v>53.03030303030303</v>
      </c>
      <c r="G5" s="29">
        <f t="shared" si="0"/>
        <v>53.63984674329502</v>
      </c>
      <c r="H5" s="29">
        <f t="shared" si="0"/>
        <v>61.16071428571429</v>
      </c>
      <c r="I5" s="29">
        <f t="shared" si="0"/>
        <v>60.17699115044248</v>
      </c>
      <c r="J5" s="29">
        <f t="shared" si="0"/>
        <v>61.57407407407407</v>
      </c>
      <c r="K5" s="29">
        <f t="shared" si="0"/>
        <v>60.43478260869565</v>
      </c>
      <c r="L5" s="29">
        <f t="shared" si="0"/>
        <v>56.126482213438734</v>
      </c>
      <c r="M5" s="29">
        <f t="shared" si="0"/>
        <v>57.53968253968254</v>
      </c>
      <c r="N5" s="29">
        <f t="shared" si="0"/>
        <v>54.74452554744526</v>
      </c>
    </row>
    <row r="6" spans="1:14" s="5" customFormat="1" ht="12" customHeight="1">
      <c r="A6" s="30" t="s">
        <v>61</v>
      </c>
      <c r="B6" s="23">
        <v>196</v>
      </c>
      <c r="C6" s="24">
        <v>209</v>
      </c>
      <c r="D6" s="25">
        <v>213</v>
      </c>
      <c r="E6" s="25">
        <v>202</v>
      </c>
      <c r="F6" s="25">
        <v>192</v>
      </c>
      <c r="G6" s="25">
        <v>185</v>
      </c>
      <c r="H6" s="25">
        <v>166</v>
      </c>
      <c r="I6" s="25">
        <v>165</v>
      </c>
      <c r="J6" s="25">
        <v>150</v>
      </c>
      <c r="K6" s="25">
        <v>164</v>
      </c>
      <c r="L6" s="25">
        <v>189</v>
      </c>
      <c r="M6" s="25">
        <v>190</v>
      </c>
      <c r="N6" s="25">
        <v>205</v>
      </c>
    </row>
    <row r="7" spans="1:14" s="8" customFormat="1" ht="10.5" customHeight="1">
      <c r="A7" s="26" t="s">
        <v>4</v>
      </c>
      <c r="B7" s="27">
        <f aca="true" t="shared" si="1" ref="B7:N7">B6/B3*100</f>
        <v>72.86245353159852</v>
      </c>
      <c r="C7" s="28">
        <f t="shared" si="1"/>
        <v>73.07692307692307</v>
      </c>
      <c r="D7" s="29">
        <f t="shared" si="1"/>
        <v>72.94520547945206</v>
      </c>
      <c r="E7" s="29">
        <f t="shared" si="1"/>
        <v>72.92418772563177</v>
      </c>
      <c r="F7" s="29">
        <f t="shared" si="1"/>
        <v>72.72727272727273</v>
      </c>
      <c r="G7" s="29">
        <f t="shared" si="1"/>
        <v>70.88122605363985</v>
      </c>
      <c r="H7" s="29">
        <f t="shared" si="1"/>
        <v>74.10714285714286</v>
      </c>
      <c r="I7" s="29">
        <f t="shared" si="1"/>
        <v>73.00884955752213</v>
      </c>
      <c r="J7" s="29">
        <f t="shared" si="1"/>
        <v>69.44444444444444</v>
      </c>
      <c r="K7" s="29">
        <f t="shared" si="1"/>
        <v>71.30434782608695</v>
      </c>
      <c r="L7" s="29">
        <f t="shared" si="1"/>
        <v>74.70355731225297</v>
      </c>
      <c r="M7" s="29">
        <f t="shared" si="1"/>
        <v>75.39682539682539</v>
      </c>
      <c r="N7" s="29">
        <f t="shared" si="1"/>
        <v>74.81751824817519</v>
      </c>
    </row>
    <row r="8" spans="1:14" s="5" customFormat="1" ht="12" customHeight="1">
      <c r="A8" s="30" t="s">
        <v>5</v>
      </c>
      <c r="B8" s="23">
        <v>16</v>
      </c>
      <c r="C8" s="24">
        <v>15</v>
      </c>
      <c r="D8" s="25">
        <v>14</v>
      </c>
      <c r="E8" s="25">
        <v>14</v>
      </c>
      <c r="F8" s="25">
        <v>11</v>
      </c>
      <c r="G8" s="25">
        <v>9</v>
      </c>
      <c r="H8" s="25">
        <v>8</v>
      </c>
      <c r="I8" s="25">
        <v>9</v>
      </c>
      <c r="J8" s="25">
        <v>11</v>
      </c>
      <c r="K8" s="25">
        <v>10</v>
      </c>
      <c r="L8" s="25">
        <v>12</v>
      </c>
      <c r="M8" s="25">
        <v>14</v>
      </c>
      <c r="N8" s="25">
        <v>15</v>
      </c>
    </row>
    <row r="9" spans="1:14" s="8" customFormat="1" ht="10.5" customHeight="1">
      <c r="A9" s="26" t="s">
        <v>4</v>
      </c>
      <c r="B9" s="27">
        <f aca="true" t="shared" si="2" ref="B9:N9">B8/B3*100</f>
        <v>5.947955390334572</v>
      </c>
      <c r="C9" s="28">
        <f t="shared" si="2"/>
        <v>5.244755244755245</v>
      </c>
      <c r="D9" s="29">
        <f t="shared" si="2"/>
        <v>4.794520547945205</v>
      </c>
      <c r="E9" s="29">
        <f t="shared" si="2"/>
        <v>5.054151624548736</v>
      </c>
      <c r="F9" s="29">
        <f t="shared" si="2"/>
        <v>4.166666666666666</v>
      </c>
      <c r="G9" s="29">
        <f t="shared" si="2"/>
        <v>3.4482758620689653</v>
      </c>
      <c r="H9" s="29">
        <f t="shared" si="2"/>
        <v>3.571428571428571</v>
      </c>
      <c r="I9" s="29">
        <f t="shared" si="2"/>
        <v>3.982300884955752</v>
      </c>
      <c r="J9" s="29">
        <f t="shared" si="2"/>
        <v>5.092592592592593</v>
      </c>
      <c r="K9" s="29">
        <f t="shared" si="2"/>
        <v>4.3478260869565215</v>
      </c>
      <c r="L9" s="29">
        <f t="shared" si="2"/>
        <v>4.743083003952568</v>
      </c>
      <c r="M9" s="29">
        <f t="shared" si="2"/>
        <v>5.555555555555555</v>
      </c>
      <c r="N9" s="29">
        <f t="shared" si="2"/>
        <v>5.474452554744526</v>
      </c>
    </row>
    <row r="10" spans="1:14" s="5" customFormat="1" ht="12" customHeight="1">
      <c r="A10" s="30" t="s">
        <v>6</v>
      </c>
      <c r="B10" s="23">
        <f aca="true" t="shared" si="3" ref="B10:G10">B3-B6</f>
        <v>73</v>
      </c>
      <c r="C10" s="24">
        <f t="shared" si="3"/>
        <v>77</v>
      </c>
      <c r="D10" s="25">
        <f t="shared" si="3"/>
        <v>79</v>
      </c>
      <c r="E10" s="25">
        <f t="shared" si="3"/>
        <v>75</v>
      </c>
      <c r="F10" s="25">
        <f t="shared" si="3"/>
        <v>72</v>
      </c>
      <c r="G10" s="25">
        <f t="shared" si="3"/>
        <v>76</v>
      </c>
      <c r="H10" s="25">
        <f aca="true" t="shared" si="4" ref="H10:M10">H3-H6</f>
        <v>58</v>
      </c>
      <c r="I10" s="25">
        <f t="shared" si="4"/>
        <v>61</v>
      </c>
      <c r="J10" s="25">
        <f t="shared" si="4"/>
        <v>66</v>
      </c>
      <c r="K10" s="25">
        <f t="shared" si="4"/>
        <v>66</v>
      </c>
      <c r="L10" s="25">
        <f t="shared" si="4"/>
        <v>64</v>
      </c>
      <c r="M10" s="25">
        <f t="shared" si="4"/>
        <v>62</v>
      </c>
      <c r="N10" s="25">
        <f>N3-N6</f>
        <v>69</v>
      </c>
    </row>
    <row r="11" spans="1:14" s="8" customFormat="1" ht="10.5" customHeight="1">
      <c r="A11" s="26" t="s">
        <v>4</v>
      </c>
      <c r="B11" s="27">
        <f aca="true" t="shared" si="5" ref="B11:N11">B10/B3*100</f>
        <v>27.137546468401485</v>
      </c>
      <c r="C11" s="28">
        <f t="shared" si="5"/>
        <v>26.923076923076923</v>
      </c>
      <c r="D11" s="29">
        <f t="shared" si="5"/>
        <v>27.054794520547947</v>
      </c>
      <c r="E11" s="29">
        <f t="shared" si="5"/>
        <v>27.075812274368232</v>
      </c>
      <c r="F11" s="29">
        <f t="shared" si="5"/>
        <v>27.27272727272727</v>
      </c>
      <c r="G11" s="29">
        <f t="shared" si="5"/>
        <v>29.118773946360154</v>
      </c>
      <c r="H11" s="29">
        <f t="shared" si="5"/>
        <v>25.892857142857146</v>
      </c>
      <c r="I11" s="29">
        <f t="shared" si="5"/>
        <v>26.991150442477874</v>
      </c>
      <c r="J11" s="29">
        <f t="shared" si="5"/>
        <v>30.555555555555557</v>
      </c>
      <c r="K11" s="29">
        <f t="shared" si="5"/>
        <v>28.695652173913043</v>
      </c>
      <c r="L11" s="29">
        <f t="shared" si="5"/>
        <v>25.296442687747035</v>
      </c>
      <c r="M11" s="29">
        <f t="shared" si="5"/>
        <v>24.6031746031746</v>
      </c>
      <c r="N11" s="29">
        <f t="shared" si="5"/>
        <v>25.18248175182482</v>
      </c>
    </row>
    <row r="12" spans="1:14" s="5" customFormat="1" ht="12" customHeight="1">
      <c r="A12" s="30" t="s">
        <v>7</v>
      </c>
      <c r="B12" s="23">
        <v>33</v>
      </c>
      <c r="C12" s="24">
        <v>35</v>
      </c>
      <c r="D12" s="25">
        <v>29</v>
      </c>
      <c r="E12" s="25">
        <v>33</v>
      </c>
      <c r="F12" s="25">
        <v>33</v>
      </c>
      <c r="G12" s="25">
        <v>33</v>
      </c>
      <c r="H12" s="25">
        <v>32</v>
      </c>
      <c r="I12" s="25">
        <v>32</v>
      </c>
      <c r="J12" s="25">
        <v>35</v>
      </c>
      <c r="K12" s="25">
        <v>41</v>
      </c>
      <c r="L12" s="25">
        <v>41</v>
      </c>
      <c r="M12" s="25">
        <v>43</v>
      </c>
      <c r="N12" s="25">
        <v>45</v>
      </c>
    </row>
    <row r="13" spans="1:14" s="8" customFormat="1" ht="10.5" customHeight="1">
      <c r="A13" s="26" t="s">
        <v>4</v>
      </c>
      <c r="B13" s="27">
        <f aca="true" t="shared" si="6" ref="B13:N13">B12/B3*100</f>
        <v>12.267657992565056</v>
      </c>
      <c r="C13" s="28">
        <f t="shared" si="6"/>
        <v>12.237762237762238</v>
      </c>
      <c r="D13" s="29">
        <f t="shared" si="6"/>
        <v>9.931506849315069</v>
      </c>
      <c r="E13" s="29">
        <f t="shared" si="6"/>
        <v>11.913357400722022</v>
      </c>
      <c r="F13" s="29">
        <f t="shared" si="6"/>
        <v>12.5</v>
      </c>
      <c r="G13" s="29">
        <f t="shared" si="6"/>
        <v>12.643678160919542</v>
      </c>
      <c r="H13" s="29">
        <f t="shared" si="6"/>
        <v>14.285714285714285</v>
      </c>
      <c r="I13" s="29">
        <f t="shared" si="6"/>
        <v>14.15929203539823</v>
      </c>
      <c r="J13" s="29">
        <f t="shared" si="6"/>
        <v>16.203703703703702</v>
      </c>
      <c r="K13" s="29">
        <f t="shared" si="6"/>
        <v>17.82608695652174</v>
      </c>
      <c r="L13" s="29">
        <f t="shared" si="6"/>
        <v>16.205533596837945</v>
      </c>
      <c r="M13" s="29">
        <f t="shared" si="6"/>
        <v>17.063492063492063</v>
      </c>
      <c r="N13" s="29">
        <f t="shared" si="6"/>
        <v>16.423357664233578</v>
      </c>
    </row>
    <row r="14" spans="1:14" s="5" customFormat="1" ht="12" customHeight="1">
      <c r="A14" s="30" t="s">
        <v>8</v>
      </c>
      <c r="B14" s="23">
        <f aca="true" t="shared" si="7" ref="B14:H14">B3-B12</f>
        <v>236</v>
      </c>
      <c r="C14" s="24">
        <f t="shared" si="7"/>
        <v>251</v>
      </c>
      <c r="D14" s="25">
        <f t="shared" si="7"/>
        <v>263</v>
      </c>
      <c r="E14" s="25">
        <f t="shared" si="7"/>
        <v>244</v>
      </c>
      <c r="F14" s="25">
        <f t="shared" si="7"/>
        <v>231</v>
      </c>
      <c r="G14" s="25">
        <f t="shared" si="7"/>
        <v>228</v>
      </c>
      <c r="H14" s="25">
        <f t="shared" si="7"/>
        <v>192</v>
      </c>
      <c r="I14" s="25">
        <f aca="true" t="shared" si="8" ref="I14:N14">I3-I12</f>
        <v>194</v>
      </c>
      <c r="J14" s="25">
        <f t="shared" si="8"/>
        <v>181</v>
      </c>
      <c r="K14" s="25">
        <f t="shared" si="8"/>
        <v>189</v>
      </c>
      <c r="L14" s="25">
        <f t="shared" si="8"/>
        <v>212</v>
      </c>
      <c r="M14" s="25">
        <f t="shared" si="8"/>
        <v>209</v>
      </c>
      <c r="N14" s="25">
        <f t="shared" si="8"/>
        <v>229</v>
      </c>
    </row>
    <row r="15" spans="1:14" s="8" customFormat="1" ht="10.5" customHeight="1">
      <c r="A15" s="26" t="s">
        <v>4</v>
      </c>
      <c r="B15" s="27">
        <f aca="true" t="shared" si="9" ref="B15:N15">B14/B3*100</f>
        <v>87.73234200743495</v>
      </c>
      <c r="C15" s="28">
        <f t="shared" si="9"/>
        <v>87.76223776223776</v>
      </c>
      <c r="D15" s="29">
        <f t="shared" si="9"/>
        <v>90.06849315068493</v>
      </c>
      <c r="E15" s="29">
        <f t="shared" si="9"/>
        <v>88.08664259927798</v>
      </c>
      <c r="F15" s="29">
        <f t="shared" si="9"/>
        <v>87.5</v>
      </c>
      <c r="G15" s="29">
        <f t="shared" si="9"/>
        <v>87.35632183908046</v>
      </c>
      <c r="H15" s="29">
        <f t="shared" si="9"/>
        <v>85.71428571428571</v>
      </c>
      <c r="I15" s="29">
        <f t="shared" si="9"/>
        <v>85.84070796460178</v>
      </c>
      <c r="J15" s="29">
        <f t="shared" si="9"/>
        <v>83.79629629629629</v>
      </c>
      <c r="K15" s="29">
        <f t="shared" si="9"/>
        <v>82.17391304347827</v>
      </c>
      <c r="L15" s="29">
        <f t="shared" si="9"/>
        <v>83.79446640316206</v>
      </c>
      <c r="M15" s="29">
        <f t="shared" si="9"/>
        <v>82.93650793650794</v>
      </c>
      <c r="N15" s="29">
        <f t="shared" si="9"/>
        <v>83.57664233576642</v>
      </c>
    </row>
    <row r="16" spans="1:14" s="5" customFormat="1" ht="12" customHeight="1">
      <c r="A16" s="30" t="s">
        <v>71</v>
      </c>
      <c r="B16" s="23">
        <v>3</v>
      </c>
      <c r="C16" s="24">
        <v>3</v>
      </c>
      <c r="D16" s="25">
        <v>3</v>
      </c>
      <c r="E16" s="25">
        <v>2</v>
      </c>
      <c r="F16" s="25">
        <v>2</v>
      </c>
      <c r="G16" s="25">
        <v>2</v>
      </c>
      <c r="H16" s="25">
        <v>1</v>
      </c>
      <c r="I16" s="25">
        <v>1</v>
      </c>
      <c r="J16" s="25">
        <v>3</v>
      </c>
      <c r="K16" s="25">
        <v>3</v>
      </c>
      <c r="L16" s="25">
        <v>3</v>
      </c>
      <c r="M16" s="25">
        <v>4</v>
      </c>
      <c r="N16" s="25">
        <v>4</v>
      </c>
    </row>
    <row r="17" spans="1:14" s="8" customFormat="1" ht="10.5" customHeight="1">
      <c r="A17" s="26" t="s">
        <v>4</v>
      </c>
      <c r="B17" s="27">
        <f aca="true" t="shared" si="10" ref="B17:N17">B16/B3*100</f>
        <v>1.1152416356877324</v>
      </c>
      <c r="C17" s="28">
        <f t="shared" si="10"/>
        <v>1.048951048951049</v>
      </c>
      <c r="D17" s="29">
        <f t="shared" si="10"/>
        <v>1.0273972602739725</v>
      </c>
      <c r="E17" s="29">
        <f t="shared" si="10"/>
        <v>0.7220216606498195</v>
      </c>
      <c r="F17" s="29">
        <f t="shared" si="10"/>
        <v>0.7575757575757576</v>
      </c>
      <c r="G17" s="29">
        <f t="shared" si="10"/>
        <v>0.7662835249042145</v>
      </c>
      <c r="H17" s="29">
        <f t="shared" si="10"/>
        <v>0.4464285714285714</v>
      </c>
      <c r="I17" s="29">
        <f t="shared" si="10"/>
        <v>0.4424778761061947</v>
      </c>
      <c r="J17" s="29">
        <f t="shared" si="10"/>
        <v>1.3888888888888888</v>
      </c>
      <c r="K17" s="29">
        <f t="shared" si="10"/>
        <v>1.3043478260869565</v>
      </c>
      <c r="L17" s="29">
        <f t="shared" si="10"/>
        <v>1.185770750988142</v>
      </c>
      <c r="M17" s="29">
        <f t="shared" si="10"/>
        <v>1.5873015873015872</v>
      </c>
      <c r="N17" s="29">
        <f t="shared" si="10"/>
        <v>1.4598540145985401</v>
      </c>
    </row>
    <row r="18" spans="1:14" s="5" customFormat="1" ht="12" customHeight="1">
      <c r="A18" s="30" t="s">
        <v>9</v>
      </c>
      <c r="B18" s="23">
        <v>107</v>
      </c>
      <c r="C18" s="24">
        <v>112</v>
      </c>
      <c r="D18" s="25">
        <v>116</v>
      </c>
      <c r="E18" s="25">
        <v>111</v>
      </c>
      <c r="F18" s="25">
        <v>102</v>
      </c>
      <c r="G18" s="25">
        <v>97</v>
      </c>
      <c r="H18" s="25">
        <v>84</v>
      </c>
      <c r="I18" s="25">
        <v>82</v>
      </c>
      <c r="J18" s="25">
        <v>75</v>
      </c>
      <c r="K18" s="25">
        <v>77</v>
      </c>
      <c r="L18" s="25">
        <v>79</v>
      </c>
      <c r="M18" s="25">
        <v>76</v>
      </c>
      <c r="N18" s="25">
        <v>84</v>
      </c>
    </row>
    <row r="19" spans="1:14" s="8" customFormat="1" ht="10.5" customHeight="1">
      <c r="A19" s="26" t="s">
        <v>4</v>
      </c>
      <c r="B19" s="27">
        <f aca="true" t="shared" si="11" ref="B19:N19">B18/B3*100</f>
        <v>39.77695167286245</v>
      </c>
      <c r="C19" s="28">
        <f t="shared" si="11"/>
        <v>39.16083916083916</v>
      </c>
      <c r="D19" s="29">
        <f t="shared" si="11"/>
        <v>39.726027397260275</v>
      </c>
      <c r="E19" s="29">
        <f t="shared" si="11"/>
        <v>40.07220216606498</v>
      </c>
      <c r="F19" s="29">
        <f t="shared" si="11"/>
        <v>38.63636363636363</v>
      </c>
      <c r="G19" s="29">
        <f t="shared" si="11"/>
        <v>37.16475095785441</v>
      </c>
      <c r="H19" s="29">
        <f t="shared" si="11"/>
        <v>37.5</v>
      </c>
      <c r="I19" s="29">
        <f t="shared" si="11"/>
        <v>36.283185840707965</v>
      </c>
      <c r="J19" s="29">
        <f t="shared" si="11"/>
        <v>34.72222222222222</v>
      </c>
      <c r="K19" s="29">
        <f t="shared" si="11"/>
        <v>33.47826086956522</v>
      </c>
      <c r="L19" s="29">
        <f t="shared" si="11"/>
        <v>31.225296442687743</v>
      </c>
      <c r="M19" s="29">
        <f t="shared" si="11"/>
        <v>30.158730158730158</v>
      </c>
      <c r="N19" s="29">
        <f t="shared" si="11"/>
        <v>30.656934306569344</v>
      </c>
    </row>
    <row r="20" spans="1:14" s="1" customFormat="1" ht="12" customHeight="1">
      <c r="A20" s="30" t="s">
        <v>10</v>
      </c>
      <c r="B20" s="23">
        <v>135</v>
      </c>
      <c r="C20" s="24">
        <v>142</v>
      </c>
      <c r="D20" s="25">
        <v>143</v>
      </c>
      <c r="E20" s="25">
        <v>134</v>
      </c>
      <c r="F20" s="25">
        <v>125</v>
      </c>
      <c r="G20" s="25">
        <v>123</v>
      </c>
      <c r="H20" s="25">
        <v>106</v>
      </c>
      <c r="I20" s="25">
        <v>106</v>
      </c>
      <c r="J20" s="25">
        <v>103</v>
      </c>
      <c r="K20" s="25">
        <v>120</v>
      </c>
      <c r="L20" s="25">
        <v>130</v>
      </c>
      <c r="M20" s="25">
        <v>129</v>
      </c>
      <c r="N20" s="25">
        <v>142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50.18587360594795</v>
      </c>
      <c r="C21" s="33">
        <f t="shared" si="12"/>
        <v>49.65034965034965</v>
      </c>
      <c r="D21" s="34">
        <f t="shared" si="12"/>
        <v>48.97260273972603</v>
      </c>
      <c r="E21" s="34">
        <f t="shared" si="12"/>
        <v>48.375451263537904</v>
      </c>
      <c r="F21" s="34">
        <f t="shared" si="12"/>
        <v>47.34848484848485</v>
      </c>
      <c r="G21" s="34">
        <f t="shared" si="12"/>
        <v>47.12643678160919</v>
      </c>
      <c r="H21" s="34">
        <f t="shared" si="12"/>
        <v>47.32142857142857</v>
      </c>
      <c r="I21" s="34">
        <f t="shared" si="12"/>
        <v>46.902654867256636</v>
      </c>
      <c r="J21" s="34">
        <f t="shared" si="12"/>
        <v>47.68518518518518</v>
      </c>
      <c r="K21" s="34">
        <f t="shared" si="12"/>
        <v>52.17391304347826</v>
      </c>
      <c r="L21" s="34">
        <f t="shared" si="12"/>
        <v>51.38339920948617</v>
      </c>
      <c r="M21" s="34">
        <f t="shared" si="12"/>
        <v>51.19047619047619</v>
      </c>
      <c r="N21" s="34">
        <f t="shared" si="12"/>
        <v>51.82481751824818</v>
      </c>
    </row>
    <row r="22" spans="1:14" s="1" customFormat="1" ht="12" customHeight="1" thickBot="1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</row>
    <row r="24" spans="1:14" ht="12" customHeight="1" thickBot="1">
      <c r="A24" s="39" t="s">
        <v>12</v>
      </c>
      <c r="B24" s="21">
        <v>32</v>
      </c>
      <c r="C24" s="21">
        <v>20</v>
      </c>
      <c r="D24" s="21">
        <v>12</v>
      </c>
      <c r="E24" s="21">
        <v>21</v>
      </c>
      <c r="F24" s="21">
        <v>19</v>
      </c>
      <c r="G24" s="21">
        <v>27</v>
      </c>
      <c r="H24" s="21">
        <v>23</v>
      </c>
      <c r="I24" s="21">
        <v>21</v>
      </c>
      <c r="J24" s="21">
        <v>34</v>
      </c>
      <c r="K24" s="21">
        <v>47</v>
      </c>
      <c r="L24" s="21">
        <v>31</v>
      </c>
      <c r="M24" s="21">
        <v>43</v>
      </c>
      <c r="N24" s="18">
        <f>SUM(B24:M24)</f>
        <v>330</v>
      </c>
    </row>
    <row r="25" spans="1:14" ht="12" customHeight="1" thickTop="1">
      <c r="A25" s="30" t="s">
        <v>3</v>
      </c>
      <c r="B25" s="25">
        <v>14</v>
      </c>
      <c r="C25" s="25">
        <v>9</v>
      </c>
      <c r="D25" s="25">
        <v>3</v>
      </c>
      <c r="E25" s="25">
        <v>12</v>
      </c>
      <c r="F25" s="25">
        <v>8</v>
      </c>
      <c r="G25" s="25">
        <v>10</v>
      </c>
      <c r="H25" s="25">
        <v>10</v>
      </c>
      <c r="I25" s="25">
        <v>8</v>
      </c>
      <c r="J25" s="25">
        <v>19</v>
      </c>
      <c r="K25" s="25">
        <v>15</v>
      </c>
      <c r="L25" s="25">
        <v>17</v>
      </c>
      <c r="M25" s="25">
        <v>16</v>
      </c>
      <c r="N25" s="40">
        <f>SUM(B25:M25)</f>
        <v>141</v>
      </c>
    </row>
    <row r="26" spans="1:14" s="9" customFormat="1" ht="10.5" customHeight="1">
      <c r="A26" s="26" t="s">
        <v>13</v>
      </c>
      <c r="B26" s="29">
        <f aca="true" t="shared" si="13" ref="B26:M26">B25/B24*100</f>
        <v>43.75</v>
      </c>
      <c r="C26" s="29">
        <f t="shared" si="13"/>
        <v>45</v>
      </c>
      <c r="D26" s="29">
        <f t="shared" si="13"/>
        <v>25</v>
      </c>
      <c r="E26" s="29">
        <f t="shared" si="13"/>
        <v>57.14285714285714</v>
      </c>
      <c r="F26" s="29">
        <f t="shared" si="13"/>
        <v>42.10526315789473</v>
      </c>
      <c r="G26" s="29">
        <f t="shared" si="13"/>
        <v>37.03703703703704</v>
      </c>
      <c r="H26" s="29">
        <f t="shared" si="13"/>
        <v>43.47826086956522</v>
      </c>
      <c r="I26" s="29">
        <f t="shared" si="13"/>
        <v>38.095238095238095</v>
      </c>
      <c r="J26" s="29">
        <f t="shared" si="13"/>
        <v>55.88235294117647</v>
      </c>
      <c r="K26" s="29">
        <f t="shared" si="13"/>
        <v>31.914893617021278</v>
      </c>
      <c r="L26" s="29">
        <f t="shared" si="13"/>
        <v>54.83870967741935</v>
      </c>
      <c r="M26" s="29">
        <f t="shared" si="13"/>
        <v>37.2093023255814</v>
      </c>
      <c r="N26" s="41">
        <f>N25/N24*100</f>
        <v>42.72727272727273</v>
      </c>
    </row>
    <row r="27" spans="1:14" ht="12" customHeight="1">
      <c r="A27" s="30" t="s">
        <v>14</v>
      </c>
      <c r="B27" s="25">
        <v>11</v>
      </c>
      <c r="C27" s="25">
        <v>7</v>
      </c>
      <c r="D27" s="25">
        <v>3</v>
      </c>
      <c r="E27" s="25">
        <v>7</v>
      </c>
      <c r="F27" s="25">
        <v>7</v>
      </c>
      <c r="G27" s="25">
        <v>11</v>
      </c>
      <c r="H27" s="25">
        <v>12</v>
      </c>
      <c r="I27" s="25">
        <v>15</v>
      </c>
      <c r="J27" s="25">
        <v>13</v>
      </c>
      <c r="K27" s="25">
        <v>12</v>
      </c>
      <c r="L27" s="25">
        <v>8</v>
      </c>
      <c r="M27" s="25">
        <v>11</v>
      </c>
      <c r="N27" s="40">
        <f>SUM(B27:M27)</f>
        <v>117</v>
      </c>
    </row>
    <row r="28" spans="1:14" s="9" customFormat="1" ht="10.5" customHeight="1">
      <c r="A28" s="26" t="s">
        <v>13</v>
      </c>
      <c r="B28" s="29">
        <f aca="true" t="shared" si="14" ref="B28:M28">B27/B24*100</f>
        <v>34.375</v>
      </c>
      <c r="C28" s="29">
        <f t="shared" si="14"/>
        <v>35</v>
      </c>
      <c r="D28" s="29">
        <f t="shared" si="14"/>
        <v>25</v>
      </c>
      <c r="E28" s="29">
        <f t="shared" si="14"/>
        <v>33.33333333333333</v>
      </c>
      <c r="F28" s="29">
        <f t="shared" si="14"/>
        <v>36.84210526315789</v>
      </c>
      <c r="G28" s="29">
        <f t="shared" si="14"/>
        <v>40.74074074074074</v>
      </c>
      <c r="H28" s="29">
        <f t="shared" si="14"/>
        <v>52.17391304347826</v>
      </c>
      <c r="I28" s="29">
        <f t="shared" si="14"/>
        <v>71.42857142857143</v>
      </c>
      <c r="J28" s="29">
        <f t="shared" si="14"/>
        <v>38.23529411764706</v>
      </c>
      <c r="K28" s="29">
        <f t="shared" si="14"/>
        <v>25.53191489361702</v>
      </c>
      <c r="L28" s="29">
        <f t="shared" si="14"/>
        <v>25.806451612903224</v>
      </c>
      <c r="M28" s="29">
        <f t="shared" si="14"/>
        <v>25.581395348837212</v>
      </c>
      <c r="N28" s="41">
        <f>N27/N24*100</f>
        <v>35.45454545454545</v>
      </c>
    </row>
    <row r="29" spans="1:14" ht="12" customHeight="1">
      <c r="A29" s="30" t="s">
        <v>15</v>
      </c>
      <c r="B29" s="25">
        <f aca="true" t="shared" si="15" ref="B29:G29">B24-B27</f>
        <v>21</v>
      </c>
      <c r="C29" s="25">
        <f t="shared" si="15"/>
        <v>13</v>
      </c>
      <c r="D29" s="25">
        <f t="shared" si="15"/>
        <v>9</v>
      </c>
      <c r="E29" s="25">
        <f t="shared" si="15"/>
        <v>14</v>
      </c>
      <c r="F29" s="25">
        <f t="shared" si="15"/>
        <v>12</v>
      </c>
      <c r="G29" s="25">
        <f t="shared" si="15"/>
        <v>16</v>
      </c>
      <c r="H29" s="25">
        <f aca="true" t="shared" si="16" ref="H29:M29">H24-H27</f>
        <v>11</v>
      </c>
      <c r="I29" s="25">
        <f t="shared" si="16"/>
        <v>6</v>
      </c>
      <c r="J29" s="25">
        <f t="shared" si="16"/>
        <v>21</v>
      </c>
      <c r="K29" s="25">
        <f t="shared" si="16"/>
        <v>35</v>
      </c>
      <c r="L29" s="25">
        <f t="shared" si="16"/>
        <v>23</v>
      </c>
      <c r="M29" s="25">
        <f t="shared" si="16"/>
        <v>32</v>
      </c>
      <c r="N29" s="40">
        <f>SUM(B29:M29)</f>
        <v>213</v>
      </c>
    </row>
    <row r="30" spans="1:14" s="9" customFormat="1" ht="10.5" customHeight="1">
      <c r="A30" s="26" t="s">
        <v>13</v>
      </c>
      <c r="B30" s="29">
        <f aca="true" t="shared" si="17" ref="B30:M30">B29/B24*100</f>
        <v>65.625</v>
      </c>
      <c r="C30" s="29">
        <f t="shared" si="17"/>
        <v>65</v>
      </c>
      <c r="D30" s="29">
        <f t="shared" si="17"/>
        <v>75</v>
      </c>
      <c r="E30" s="29">
        <f t="shared" si="17"/>
        <v>66.66666666666666</v>
      </c>
      <c r="F30" s="29">
        <f t="shared" si="17"/>
        <v>63.1578947368421</v>
      </c>
      <c r="G30" s="29">
        <f t="shared" si="17"/>
        <v>59.25925925925925</v>
      </c>
      <c r="H30" s="29">
        <f t="shared" si="17"/>
        <v>47.82608695652174</v>
      </c>
      <c r="I30" s="29">
        <f t="shared" si="17"/>
        <v>28.57142857142857</v>
      </c>
      <c r="J30" s="29">
        <f t="shared" si="17"/>
        <v>61.76470588235294</v>
      </c>
      <c r="K30" s="29">
        <f t="shared" si="17"/>
        <v>74.46808510638297</v>
      </c>
      <c r="L30" s="29">
        <f t="shared" si="17"/>
        <v>74.19354838709677</v>
      </c>
      <c r="M30" s="29">
        <f t="shared" si="17"/>
        <v>74.4186046511628</v>
      </c>
      <c r="N30" s="41">
        <f>N29/N24*100</f>
        <v>64.54545454545455</v>
      </c>
    </row>
    <row r="31" spans="1:14" ht="12" customHeight="1">
      <c r="A31" s="30" t="s">
        <v>62</v>
      </c>
      <c r="B31" s="25">
        <v>23</v>
      </c>
      <c r="C31" s="25">
        <v>13</v>
      </c>
      <c r="D31" s="25">
        <v>8</v>
      </c>
      <c r="E31" s="25">
        <v>15</v>
      </c>
      <c r="F31" s="25">
        <v>12</v>
      </c>
      <c r="G31" s="25">
        <v>17</v>
      </c>
      <c r="H31" s="25">
        <v>14</v>
      </c>
      <c r="I31" s="25">
        <v>9</v>
      </c>
      <c r="J31" s="25">
        <v>28</v>
      </c>
      <c r="K31" s="25">
        <v>38</v>
      </c>
      <c r="L31" s="25">
        <v>25</v>
      </c>
      <c r="M31" s="25">
        <v>31</v>
      </c>
      <c r="N31" s="40">
        <f>SUM(B31:M31)</f>
        <v>233</v>
      </c>
    </row>
    <row r="32" spans="1:14" s="9" customFormat="1" ht="10.5" customHeight="1">
      <c r="A32" s="26" t="s">
        <v>13</v>
      </c>
      <c r="B32" s="29">
        <f aca="true" t="shared" si="18" ref="B32:M32">B31/B24*100</f>
        <v>71.875</v>
      </c>
      <c r="C32" s="29">
        <f t="shared" si="18"/>
        <v>65</v>
      </c>
      <c r="D32" s="29">
        <f t="shared" si="18"/>
        <v>66.66666666666666</v>
      </c>
      <c r="E32" s="29">
        <f t="shared" si="18"/>
        <v>71.42857142857143</v>
      </c>
      <c r="F32" s="29">
        <f t="shared" si="18"/>
        <v>63.1578947368421</v>
      </c>
      <c r="G32" s="29">
        <f t="shared" si="18"/>
        <v>62.96296296296296</v>
      </c>
      <c r="H32" s="29">
        <f t="shared" si="18"/>
        <v>60.86956521739131</v>
      </c>
      <c r="I32" s="29">
        <f t="shared" si="18"/>
        <v>42.857142857142854</v>
      </c>
      <c r="J32" s="29">
        <f t="shared" si="18"/>
        <v>82.35294117647058</v>
      </c>
      <c r="K32" s="29">
        <f t="shared" si="18"/>
        <v>80.85106382978722</v>
      </c>
      <c r="L32" s="29">
        <f t="shared" si="18"/>
        <v>80.64516129032258</v>
      </c>
      <c r="M32" s="29">
        <f t="shared" si="18"/>
        <v>72.09302325581395</v>
      </c>
      <c r="N32" s="41">
        <f>N31/N24*100</f>
        <v>70.60606060606061</v>
      </c>
    </row>
    <row r="33" spans="1:14" ht="12" customHeight="1">
      <c r="A33" s="30" t="s">
        <v>16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1</v>
      </c>
      <c r="H33" s="25">
        <v>1</v>
      </c>
      <c r="I33" s="25">
        <v>3</v>
      </c>
      <c r="J33" s="25">
        <v>0</v>
      </c>
      <c r="K33" s="25">
        <v>2</v>
      </c>
      <c r="L33" s="25">
        <v>3</v>
      </c>
      <c r="M33" s="25">
        <v>1</v>
      </c>
      <c r="N33" s="40">
        <f>SUM(B33:M33)</f>
        <v>11</v>
      </c>
    </row>
    <row r="34" spans="1:14" s="9" customFormat="1" ht="10.5" customHeight="1">
      <c r="A34" s="26" t="s">
        <v>13</v>
      </c>
      <c r="B34" s="29">
        <f aca="true" t="shared" si="19" ref="B34:M34">B33/B24*100</f>
        <v>0</v>
      </c>
      <c r="C34" s="29">
        <f t="shared" si="19"/>
        <v>0</v>
      </c>
      <c r="D34" s="29">
        <f t="shared" si="19"/>
        <v>0</v>
      </c>
      <c r="E34" s="29">
        <f t="shared" si="19"/>
        <v>0</v>
      </c>
      <c r="F34" s="29">
        <f t="shared" si="19"/>
        <v>0</v>
      </c>
      <c r="G34" s="29">
        <f t="shared" si="19"/>
        <v>3.7037037037037033</v>
      </c>
      <c r="H34" s="29">
        <f t="shared" si="19"/>
        <v>4.3478260869565215</v>
      </c>
      <c r="I34" s="29">
        <f t="shared" si="19"/>
        <v>14.285714285714285</v>
      </c>
      <c r="J34" s="29">
        <f t="shared" si="19"/>
        <v>0</v>
      </c>
      <c r="K34" s="29">
        <f t="shared" si="19"/>
        <v>4.25531914893617</v>
      </c>
      <c r="L34" s="29">
        <f t="shared" si="19"/>
        <v>9.67741935483871</v>
      </c>
      <c r="M34" s="29">
        <f t="shared" si="19"/>
        <v>2.3255813953488373</v>
      </c>
      <c r="N34" s="41">
        <f>N33/N24*100</f>
        <v>3.3333333333333335</v>
      </c>
    </row>
    <row r="35" spans="1:14" ht="12" customHeight="1">
      <c r="A35" s="30" t="s">
        <v>6</v>
      </c>
      <c r="B35" s="25">
        <f aca="true" t="shared" si="20" ref="B35:G35">B24-B31</f>
        <v>9</v>
      </c>
      <c r="C35" s="25">
        <f t="shared" si="20"/>
        <v>7</v>
      </c>
      <c r="D35" s="25">
        <f t="shared" si="20"/>
        <v>4</v>
      </c>
      <c r="E35" s="25">
        <f t="shared" si="20"/>
        <v>6</v>
      </c>
      <c r="F35" s="25">
        <f t="shared" si="20"/>
        <v>7</v>
      </c>
      <c r="G35" s="25">
        <f t="shared" si="20"/>
        <v>10</v>
      </c>
      <c r="H35" s="25">
        <f aca="true" t="shared" si="21" ref="H35:M35">H24-H31</f>
        <v>9</v>
      </c>
      <c r="I35" s="25">
        <f t="shared" si="21"/>
        <v>12</v>
      </c>
      <c r="J35" s="25">
        <f t="shared" si="21"/>
        <v>6</v>
      </c>
      <c r="K35" s="25">
        <f t="shared" si="21"/>
        <v>9</v>
      </c>
      <c r="L35" s="25">
        <f t="shared" si="21"/>
        <v>6</v>
      </c>
      <c r="M35" s="25">
        <f t="shared" si="21"/>
        <v>12</v>
      </c>
      <c r="N35" s="40">
        <f>SUM(B35:M35)</f>
        <v>97</v>
      </c>
    </row>
    <row r="36" spans="1:14" s="9" customFormat="1" ht="9.75" customHeight="1">
      <c r="A36" s="26" t="s">
        <v>13</v>
      </c>
      <c r="B36" s="29">
        <f aca="true" t="shared" si="22" ref="B36:M36">B35/B24*100</f>
        <v>28.125</v>
      </c>
      <c r="C36" s="29">
        <f t="shared" si="22"/>
        <v>35</v>
      </c>
      <c r="D36" s="29">
        <f t="shared" si="22"/>
        <v>33.33333333333333</v>
      </c>
      <c r="E36" s="29">
        <f t="shared" si="22"/>
        <v>28.57142857142857</v>
      </c>
      <c r="F36" s="29">
        <f t="shared" si="22"/>
        <v>36.84210526315789</v>
      </c>
      <c r="G36" s="29">
        <f t="shared" si="22"/>
        <v>37.03703703703704</v>
      </c>
      <c r="H36" s="29">
        <f t="shared" si="22"/>
        <v>39.130434782608695</v>
      </c>
      <c r="I36" s="29">
        <f t="shared" si="22"/>
        <v>57.14285714285714</v>
      </c>
      <c r="J36" s="29">
        <f t="shared" si="22"/>
        <v>17.647058823529413</v>
      </c>
      <c r="K36" s="29">
        <f t="shared" si="22"/>
        <v>19.148936170212767</v>
      </c>
      <c r="L36" s="29">
        <f t="shared" si="22"/>
        <v>19.35483870967742</v>
      </c>
      <c r="M36" s="29">
        <f t="shared" si="22"/>
        <v>27.906976744186046</v>
      </c>
      <c r="N36" s="41">
        <f>N35/N24*100</f>
        <v>29.393939393939394</v>
      </c>
    </row>
    <row r="37" spans="1:14" ht="12" customHeight="1">
      <c r="A37" s="30" t="s">
        <v>71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  <c r="J37" s="25">
        <v>0</v>
      </c>
      <c r="K37" s="25">
        <v>0</v>
      </c>
      <c r="L37" s="25">
        <v>0</v>
      </c>
      <c r="M37" s="25">
        <v>1</v>
      </c>
      <c r="N37" s="40">
        <f>SUM(B37:M37)</f>
        <v>3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0</v>
      </c>
      <c r="D38" s="34">
        <f t="shared" si="23"/>
        <v>0</v>
      </c>
      <c r="E38" s="34">
        <f t="shared" si="23"/>
        <v>0</v>
      </c>
      <c r="F38" s="34">
        <f t="shared" si="23"/>
        <v>0</v>
      </c>
      <c r="G38" s="34">
        <f t="shared" si="23"/>
        <v>0</v>
      </c>
      <c r="H38" s="34">
        <f t="shared" si="23"/>
        <v>0</v>
      </c>
      <c r="I38" s="34">
        <f t="shared" si="23"/>
        <v>9.523809523809524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2.3255813953488373</v>
      </c>
      <c r="N38" s="42">
        <f>N37/N24*100</f>
        <v>0.9090909090909091</v>
      </c>
    </row>
    <row r="39" spans="1:14" s="4" customFormat="1" ht="12" customHeight="1" thickBot="1">
      <c r="A39" s="35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15</v>
      </c>
      <c r="C40" s="21">
        <v>14</v>
      </c>
      <c r="D40" s="21">
        <v>28</v>
      </c>
      <c r="E40" s="21">
        <v>34</v>
      </c>
      <c r="F40" s="21">
        <v>22</v>
      </c>
      <c r="G40" s="21">
        <v>63</v>
      </c>
      <c r="H40" s="21">
        <v>20</v>
      </c>
      <c r="I40" s="21">
        <v>31</v>
      </c>
      <c r="J40" s="21">
        <v>21</v>
      </c>
      <c r="K40" s="21">
        <v>24</v>
      </c>
      <c r="L40" s="21">
        <v>32</v>
      </c>
      <c r="M40" s="21">
        <v>22</v>
      </c>
      <c r="N40" s="18">
        <f>SUM(B40:M40)</f>
        <v>326</v>
      </c>
    </row>
    <row r="41" spans="1:14" s="3" customFormat="1" ht="12" customHeight="1" thickTop="1">
      <c r="A41" s="30" t="s">
        <v>19</v>
      </c>
      <c r="B41" s="25">
        <v>8</v>
      </c>
      <c r="C41" s="25">
        <v>7</v>
      </c>
      <c r="D41" s="25">
        <v>14</v>
      </c>
      <c r="E41" s="25">
        <v>10</v>
      </c>
      <c r="F41" s="25">
        <v>7</v>
      </c>
      <c r="G41" s="25">
        <v>13</v>
      </c>
      <c r="H41" s="25">
        <v>11</v>
      </c>
      <c r="I41" s="25">
        <v>11</v>
      </c>
      <c r="J41" s="25">
        <v>14</v>
      </c>
      <c r="K41" s="25">
        <v>12</v>
      </c>
      <c r="L41" s="25">
        <v>14</v>
      </c>
      <c r="M41" s="25">
        <v>12</v>
      </c>
      <c r="N41" s="40">
        <f>SUM(B41:M41)</f>
        <v>133</v>
      </c>
    </row>
    <row r="42" spans="1:14" s="9" customFormat="1" ht="10.5">
      <c r="A42" s="26" t="s">
        <v>20</v>
      </c>
      <c r="B42" s="29">
        <f aca="true" t="shared" si="24" ref="B42:M42">B41/B40*100</f>
        <v>53.333333333333336</v>
      </c>
      <c r="C42" s="29">
        <f t="shared" si="24"/>
        <v>50</v>
      </c>
      <c r="D42" s="29">
        <f t="shared" si="24"/>
        <v>50</v>
      </c>
      <c r="E42" s="29">
        <f t="shared" si="24"/>
        <v>29.411764705882355</v>
      </c>
      <c r="F42" s="29">
        <f t="shared" si="24"/>
        <v>31.818181818181817</v>
      </c>
      <c r="G42" s="29">
        <f t="shared" si="24"/>
        <v>20.634920634920633</v>
      </c>
      <c r="H42" s="29">
        <f t="shared" si="24"/>
        <v>55.00000000000001</v>
      </c>
      <c r="I42" s="29">
        <f t="shared" si="24"/>
        <v>35.483870967741936</v>
      </c>
      <c r="J42" s="29">
        <f t="shared" si="24"/>
        <v>66.66666666666666</v>
      </c>
      <c r="K42" s="29">
        <f t="shared" si="24"/>
        <v>50</v>
      </c>
      <c r="L42" s="29">
        <f t="shared" si="24"/>
        <v>43.75</v>
      </c>
      <c r="M42" s="29">
        <f t="shared" si="24"/>
        <v>54.54545454545454</v>
      </c>
      <c r="N42" s="41">
        <f>N41/N40*100</f>
        <v>40.79754601226993</v>
      </c>
    </row>
    <row r="43" spans="1:14" s="3" customFormat="1" ht="12">
      <c r="A43" s="30" t="s">
        <v>21</v>
      </c>
      <c r="B43" s="25">
        <v>4</v>
      </c>
      <c r="C43" s="25">
        <v>7</v>
      </c>
      <c r="D43" s="25">
        <v>18</v>
      </c>
      <c r="E43" s="25">
        <v>23</v>
      </c>
      <c r="F43" s="25">
        <v>12</v>
      </c>
      <c r="G43" s="25">
        <v>45</v>
      </c>
      <c r="H43" s="25">
        <v>11</v>
      </c>
      <c r="I43" s="25">
        <v>12</v>
      </c>
      <c r="J43" s="25">
        <v>7</v>
      </c>
      <c r="K43" s="25">
        <v>9</v>
      </c>
      <c r="L43" s="25">
        <v>13</v>
      </c>
      <c r="M43" s="25">
        <v>9</v>
      </c>
      <c r="N43" s="40">
        <f>SUM(B43:M43)</f>
        <v>170</v>
      </c>
    </row>
    <row r="44" spans="1:14" s="9" customFormat="1" ht="10.5">
      <c r="A44" s="26" t="s">
        <v>20</v>
      </c>
      <c r="B44" s="29">
        <f aca="true" t="shared" si="25" ref="B44:M44">B43/B40*100</f>
        <v>26.666666666666668</v>
      </c>
      <c r="C44" s="29">
        <f t="shared" si="25"/>
        <v>50</v>
      </c>
      <c r="D44" s="29">
        <f t="shared" si="25"/>
        <v>64.28571428571429</v>
      </c>
      <c r="E44" s="29">
        <f t="shared" si="25"/>
        <v>67.64705882352942</v>
      </c>
      <c r="F44" s="29">
        <f t="shared" si="25"/>
        <v>54.54545454545454</v>
      </c>
      <c r="G44" s="29">
        <f t="shared" si="25"/>
        <v>71.42857142857143</v>
      </c>
      <c r="H44" s="29">
        <f t="shared" si="25"/>
        <v>55.00000000000001</v>
      </c>
      <c r="I44" s="29">
        <f t="shared" si="25"/>
        <v>38.70967741935484</v>
      </c>
      <c r="J44" s="29">
        <f t="shared" si="25"/>
        <v>33.33333333333333</v>
      </c>
      <c r="K44" s="29">
        <f t="shared" si="25"/>
        <v>37.5</v>
      </c>
      <c r="L44" s="29">
        <f t="shared" si="25"/>
        <v>40.625</v>
      </c>
      <c r="M44" s="29">
        <f t="shared" si="25"/>
        <v>40.909090909090914</v>
      </c>
      <c r="N44" s="41">
        <f>N43/N40*100</f>
        <v>52.14723926380368</v>
      </c>
    </row>
    <row r="45" spans="1:14" s="3" customFormat="1" ht="12">
      <c r="A45" s="30" t="s">
        <v>22</v>
      </c>
      <c r="B45" s="25">
        <v>1</v>
      </c>
      <c r="C45" s="25">
        <v>4</v>
      </c>
      <c r="D45" s="25">
        <v>7</v>
      </c>
      <c r="E45" s="25">
        <v>6</v>
      </c>
      <c r="F45" s="25">
        <v>5</v>
      </c>
      <c r="G45" s="25">
        <v>5</v>
      </c>
      <c r="H45" s="25">
        <v>8</v>
      </c>
      <c r="I45" s="25">
        <v>5</v>
      </c>
      <c r="J45" s="25">
        <v>4</v>
      </c>
      <c r="K45" s="25">
        <v>4</v>
      </c>
      <c r="L45" s="25">
        <v>5</v>
      </c>
      <c r="M45" s="25">
        <v>6</v>
      </c>
      <c r="N45" s="40">
        <f>SUM(B45:M45)</f>
        <v>60</v>
      </c>
    </row>
    <row r="46" spans="1:14" s="9" customFormat="1" ht="9" customHeight="1">
      <c r="A46" s="26" t="s">
        <v>20</v>
      </c>
      <c r="B46" s="29">
        <f aca="true" t="shared" si="26" ref="B46:M46">B45/B40*100</f>
        <v>6.666666666666667</v>
      </c>
      <c r="C46" s="29">
        <f t="shared" si="26"/>
        <v>28.57142857142857</v>
      </c>
      <c r="D46" s="29">
        <f t="shared" si="26"/>
        <v>25</v>
      </c>
      <c r="E46" s="29">
        <f t="shared" si="26"/>
        <v>17.647058823529413</v>
      </c>
      <c r="F46" s="29">
        <f t="shared" si="26"/>
        <v>22.727272727272727</v>
      </c>
      <c r="G46" s="29">
        <f t="shared" si="26"/>
        <v>7.936507936507936</v>
      </c>
      <c r="H46" s="29">
        <f t="shared" si="26"/>
        <v>40</v>
      </c>
      <c r="I46" s="29">
        <f t="shared" si="26"/>
        <v>16.129032258064516</v>
      </c>
      <c r="J46" s="29">
        <f t="shared" si="26"/>
        <v>19.047619047619047</v>
      </c>
      <c r="K46" s="29">
        <f t="shared" si="26"/>
        <v>16.666666666666664</v>
      </c>
      <c r="L46" s="29">
        <f t="shared" si="26"/>
        <v>15.625</v>
      </c>
      <c r="M46" s="29">
        <f t="shared" si="26"/>
        <v>27.27272727272727</v>
      </c>
      <c r="N46" s="41">
        <f>N45/N40*100</f>
        <v>18.404907975460123</v>
      </c>
    </row>
    <row r="47" spans="1:14" s="3" customFormat="1" ht="12">
      <c r="A47" s="30" t="s">
        <v>53</v>
      </c>
      <c r="B47" s="25">
        <v>3</v>
      </c>
      <c r="C47" s="25">
        <v>6</v>
      </c>
      <c r="D47" s="25">
        <v>16</v>
      </c>
      <c r="E47" s="25">
        <v>10</v>
      </c>
      <c r="F47" s="25">
        <v>10</v>
      </c>
      <c r="G47" s="25">
        <v>7</v>
      </c>
      <c r="H47" s="25">
        <v>10</v>
      </c>
      <c r="I47" s="25">
        <v>11</v>
      </c>
      <c r="J47" s="25">
        <v>6</v>
      </c>
      <c r="K47" s="25">
        <v>7</v>
      </c>
      <c r="L47" s="25">
        <v>13</v>
      </c>
      <c r="M47" s="25">
        <v>7</v>
      </c>
      <c r="N47" s="40">
        <f>SUM(B47:M47)</f>
        <v>106</v>
      </c>
    </row>
    <row r="48" spans="1:14" s="9" customFormat="1" ht="9.75" customHeight="1">
      <c r="A48" s="26" t="s">
        <v>20</v>
      </c>
      <c r="B48" s="29">
        <f aca="true" t="shared" si="27" ref="B48:M48">B47/B40*100</f>
        <v>20</v>
      </c>
      <c r="C48" s="29">
        <f t="shared" si="27"/>
        <v>42.857142857142854</v>
      </c>
      <c r="D48" s="29">
        <f t="shared" si="27"/>
        <v>57.14285714285714</v>
      </c>
      <c r="E48" s="29">
        <f t="shared" si="27"/>
        <v>29.411764705882355</v>
      </c>
      <c r="F48" s="29">
        <f t="shared" si="27"/>
        <v>45.45454545454545</v>
      </c>
      <c r="G48" s="29">
        <f t="shared" si="27"/>
        <v>11.11111111111111</v>
      </c>
      <c r="H48" s="29">
        <f t="shared" si="27"/>
        <v>50</v>
      </c>
      <c r="I48" s="29">
        <f t="shared" si="27"/>
        <v>35.483870967741936</v>
      </c>
      <c r="J48" s="29">
        <f t="shared" si="27"/>
        <v>28.57142857142857</v>
      </c>
      <c r="K48" s="29">
        <f t="shared" si="27"/>
        <v>29.166666666666668</v>
      </c>
      <c r="L48" s="29">
        <f t="shared" si="27"/>
        <v>40.625</v>
      </c>
      <c r="M48" s="29">
        <f t="shared" si="27"/>
        <v>31.818181818181817</v>
      </c>
      <c r="N48" s="41">
        <f>N47/N40*100</f>
        <v>32.515337423312886</v>
      </c>
    </row>
    <row r="49" spans="1:14" s="3" customFormat="1" ht="12">
      <c r="A49" s="60" t="s">
        <v>54</v>
      </c>
      <c r="B49" s="46">
        <f aca="true" t="shared" si="28" ref="B49:G49">B43-B47</f>
        <v>1</v>
      </c>
      <c r="C49" s="46">
        <f t="shared" si="28"/>
        <v>1</v>
      </c>
      <c r="D49" s="46">
        <f t="shared" si="28"/>
        <v>2</v>
      </c>
      <c r="E49" s="46">
        <f t="shared" si="28"/>
        <v>13</v>
      </c>
      <c r="F49" s="46">
        <f t="shared" si="28"/>
        <v>2</v>
      </c>
      <c r="G49" s="46">
        <f t="shared" si="28"/>
        <v>38</v>
      </c>
      <c r="H49" s="46">
        <f aca="true" t="shared" si="29" ref="H49:M49">H43-H47</f>
        <v>1</v>
      </c>
      <c r="I49" s="46">
        <f t="shared" si="29"/>
        <v>1</v>
      </c>
      <c r="J49" s="46">
        <f t="shared" si="29"/>
        <v>1</v>
      </c>
      <c r="K49" s="46">
        <f t="shared" si="29"/>
        <v>2</v>
      </c>
      <c r="L49" s="46">
        <f t="shared" si="29"/>
        <v>0</v>
      </c>
      <c r="M49" s="46">
        <f t="shared" si="29"/>
        <v>2</v>
      </c>
      <c r="N49" s="61">
        <f>SUM(B49:M49)</f>
        <v>64</v>
      </c>
    </row>
    <row r="50" spans="1:14" s="2" customFormat="1" ht="9.75" customHeight="1" thickBot="1">
      <c r="A50" s="31" t="s">
        <v>20</v>
      </c>
      <c r="B50" s="43">
        <f aca="true" t="shared" si="30" ref="B50:M50">B49/B40*100</f>
        <v>6.666666666666667</v>
      </c>
      <c r="C50" s="43">
        <f t="shared" si="30"/>
        <v>7.142857142857142</v>
      </c>
      <c r="D50" s="43">
        <f t="shared" si="30"/>
        <v>7.142857142857142</v>
      </c>
      <c r="E50" s="43">
        <f t="shared" si="30"/>
        <v>38.23529411764706</v>
      </c>
      <c r="F50" s="43">
        <f t="shared" si="30"/>
        <v>9.090909090909092</v>
      </c>
      <c r="G50" s="43">
        <f t="shared" si="30"/>
        <v>60.317460317460316</v>
      </c>
      <c r="H50" s="43">
        <f t="shared" si="30"/>
        <v>5</v>
      </c>
      <c r="I50" s="43">
        <f t="shared" si="30"/>
        <v>3.225806451612903</v>
      </c>
      <c r="J50" s="43">
        <f t="shared" si="30"/>
        <v>4.761904761904762</v>
      </c>
      <c r="K50" s="43">
        <f t="shared" si="30"/>
        <v>8.333333333333332</v>
      </c>
      <c r="L50" s="43">
        <f t="shared" si="30"/>
        <v>0</v>
      </c>
      <c r="M50" s="43">
        <f t="shared" si="30"/>
        <v>9.090909090909092</v>
      </c>
      <c r="N50" s="44">
        <f>N49/N40*100</f>
        <v>19.631901840490798</v>
      </c>
    </row>
    <row r="51" spans="1:14" s="3" customFormat="1" ht="12">
      <c r="A51" s="30" t="s">
        <v>55</v>
      </c>
      <c r="B51" s="25">
        <v>0</v>
      </c>
      <c r="C51" s="25">
        <v>1</v>
      </c>
      <c r="D51" s="25">
        <v>2</v>
      </c>
      <c r="E51" s="25">
        <v>3</v>
      </c>
      <c r="F51" s="25">
        <v>1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1</v>
      </c>
      <c r="N51" s="40">
        <f>SUM(B51:M51)</f>
        <v>9</v>
      </c>
    </row>
    <row r="52" spans="1:14" s="9" customFormat="1" ht="9.75" customHeight="1">
      <c r="A52" s="26" t="s">
        <v>20</v>
      </c>
      <c r="B52" s="29">
        <f aca="true" t="shared" si="31" ref="B52:M52">B51/B40*100</f>
        <v>0</v>
      </c>
      <c r="C52" s="29">
        <f t="shared" si="31"/>
        <v>7.142857142857142</v>
      </c>
      <c r="D52" s="29">
        <f t="shared" si="31"/>
        <v>7.142857142857142</v>
      </c>
      <c r="E52" s="29">
        <f t="shared" si="31"/>
        <v>8.823529411764707</v>
      </c>
      <c r="F52" s="29">
        <f t="shared" si="31"/>
        <v>4.545454545454546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0</v>
      </c>
      <c r="K52" s="29">
        <f t="shared" si="31"/>
        <v>4.166666666666666</v>
      </c>
      <c r="L52" s="29">
        <f t="shared" si="31"/>
        <v>0</v>
      </c>
      <c r="M52" s="29">
        <f t="shared" si="31"/>
        <v>4.545454545454546</v>
      </c>
      <c r="N52" s="41">
        <f>N51/N40*100</f>
        <v>2.7607361963190185</v>
      </c>
    </row>
    <row r="53" spans="1:14" s="3" customFormat="1" ht="12">
      <c r="A53" s="30" t="s">
        <v>56</v>
      </c>
      <c r="B53" s="25">
        <v>1</v>
      </c>
      <c r="C53" s="25">
        <v>0</v>
      </c>
      <c r="D53" s="25">
        <v>0</v>
      </c>
      <c r="E53" s="25">
        <v>10</v>
      </c>
      <c r="F53" s="25">
        <v>0</v>
      </c>
      <c r="G53" s="25">
        <v>38</v>
      </c>
      <c r="H53" s="25">
        <v>0</v>
      </c>
      <c r="I53" s="25">
        <v>1</v>
      </c>
      <c r="J53" s="25">
        <v>1</v>
      </c>
      <c r="K53" s="25">
        <v>0</v>
      </c>
      <c r="L53" s="25">
        <v>0</v>
      </c>
      <c r="M53" s="25">
        <v>0</v>
      </c>
      <c r="N53" s="40">
        <f>SUM(B53:M53)</f>
        <v>51</v>
      </c>
    </row>
    <row r="54" spans="1:14" s="9" customFormat="1" ht="9" customHeight="1">
      <c r="A54" s="26" t="s">
        <v>20</v>
      </c>
      <c r="B54" s="29">
        <f aca="true" t="shared" si="32" ref="B54:M54">B53/B40*100</f>
        <v>6.666666666666667</v>
      </c>
      <c r="C54" s="29">
        <f t="shared" si="32"/>
        <v>0</v>
      </c>
      <c r="D54" s="29">
        <f t="shared" si="32"/>
        <v>0</v>
      </c>
      <c r="E54" s="29">
        <f t="shared" si="32"/>
        <v>29.411764705882355</v>
      </c>
      <c r="F54" s="29">
        <f t="shared" si="32"/>
        <v>0</v>
      </c>
      <c r="G54" s="29">
        <f t="shared" si="32"/>
        <v>60.317460317460316</v>
      </c>
      <c r="H54" s="29">
        <f t="shared" si="32"/>
        <v>0</v>
      </c>
      <c r="I54" s="29">
        <f t="shared" si="32"/>
        <v>3.225806451612903</v>
      </c>
      <c r="J54" s="29">
        <f t="shared" si="32"/>
        <v>4.761904761904762</v>
      </c>
      <c r="K54" s="29">
        <f t="shared" si="32"/>
        <v>0</v>
      </c>
      <c r="L54" s="29">
        <f t="shared" si="32"/>
        <v>0</v>
      </c>
      <c r="M54" s="29">
        <f t="shared" si="32"/>
        <v>0</v>
      </c>
      <c r="N54" s="41">
        <f>N53/N40*100</f>
        <v>15.644171779141105</v>
      </c>
    </row>
    <row r="55" spans="1:14" s="3" customFormat="1" ht="12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1</v>
      </c>
    </row>
    <row r="58" spans="1:14" s="9" customFormat="1" ht="10.5" customHeight="1">
      <c r="A58" s="26" t="s">
        <v>20</v>
      </c>
      <c r="B58" s="29">
        <f aca="true" t="shared" si="34" ref="B58:M58">B57/B40*100</f>
        <v>0</v>
      </c>
      <c r="C58" s="29">
        <f t="shared" si="34"/>
        <v>0</v>
      </c>
      <c r="D58" s="29">
        <f t="shared" si="34"/>
        <v>0</v>
      </c>
      <c r="E58" s="29">
        <f t="shared" si="34"/>
        <v>0</v>
      </c>
      <c r="F58" s="29">
        <f t="shared" si="34"/>
        <v>4.545454545454546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0.3067484662576687</v>
      </c>
    </row>
    <row r="59" spans="1:14" s="2" customFormat="1" ht="30.7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40">
        <f>SUM(B59:M59)</f>
        <v>1</v>
      </c>
    </row>
    <row r="60" spans="1:14" s="9" customFormat="1" ht="10.5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4.545454545454546</v>
      </c>
      <c r="N60" s="41">
        <f>N59/N40*100</f>
        <v>0.3067484662576687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1</v>
      </c>
      <c r="L61" s="25">
        <v>0</v>
      </c>
      <c r="M61" s="25">
        <v>0</v>
      </c>
      <c r="N61" s="40">
        <f>SUM(B61:M61)</f>
        <v>1</v>
      </c>
    </row>
    <row r="62" spans="1:14" s="9" customFormat="1" ht="10.5" customHeight="1">
      <c r="A62" s="26" t="s">
        <v>20</v>
      </c>
      <c r="B62" s="29">
        <f aca="true" t="shared" si="36" ref="B62:G62">B61/B40*100</f>
        <v>0</v>
      </c>
      <c r="C62" s="29">
        <f t="shared" si="36"/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aca="true" t="shared" si="37" ref="H62:M62">H61/H40*100</f>
        <v>0</v>
      </c>
      <c r="I62" s="29">
        <f t="shared" si="37"/>
        <v>0</v>
      </c>
      <c r="J62" s="29">
        <f t="shared" si="37"/>
        <v>0</v>
      </c>
      <c r="K62" s="29">
        <f t="shared" si="37"/>
        <v>4.166666666666666</v>
      </c>
      <c r="L62" s="29">
        <f t="shared" si="37"/>
        <v>0</v>
      </c>
      <c r="M62" s="29">
        <f t="shared" si="37"/>
        <v>0</v>
      </c>
      <c r="N62" s="41">
        <f>N61/N40*100</f>
        <v>0.3067484662576687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10.5" customHeight="1">
      <c r="A64" s="26" t="s">
        <v>20</v>
      </c>
      <c r="B64" s="29">
        <f>B63/B40*100</f>
        <v>0</v>
      </c>
      <c r="C64" s="29">
        <f>C63/C40*100</f>
        <v>0</v>
      </c>
      <c r="D64" s="29">
        <f>D63/D40*100</f>
        <v>0</v>
      </c>
      <c r="E64" s="29">
        <f>E63/E40*100</f>
        <v>0</v>
      </c>
      <c r="F64" s="29">
        <f>F63/F40*100</f>
        <v>0</v>
      </c>
      <c r="G64" s="29">
        <f aca="true" t="shared" si="38" ref="G64:M64">G63/G40*100</f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41">
        <f>N63/N40*100</f>
        <v>0</v>
      </c>
    </row>
    <row r="65" spans="1:14" s="9" customFormat="1" ht="10.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1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1</v>
      </c>
    </row>
    <row r="66" spans="1:14" s="9" customFormat="1" ht="10.5" customHeight="1" thickBot="1">
      <c r="A66" s="31" t="s">
        <v>20</v>
      </c>
      <c r="B66" s="34">
        <f>B65/B40*100</f>
        <v>0</v>
      </c>
      <c r="C66" s="34">
        <f>C65/C40*100</f>
        <v>0</v>
      </c>
      <c r="D66" s="34">
        <f>D65/D40*100</f>
        <v>0</v>
      </c>
      <c r="E66" s="34">
        <f>E65/E40*100</f>
        <v>0</v>
      </c>
      <c r="F66" s="34">
        <f>F65/F40*100</f>
        <v>0</v>
      </c>
      <c r="G66" s="34">
        <f aca="true" t="shared" si="39" ref="G66:M66">G65/G40*100</f>
        <v>0</v>
      </c>
      <c r="H66" s="34">
        <f t="shared" si="39"/>
        <v>5</v>
      </c>
      <c r="I66" s="34">
        <f t="shared" si="39"/>
        <v>0</v>
      </c>
      <c r="J66" s="34">
        <f t="shared" si="39"/>
        <v>0</v>
      </c>
      <c r="K66" s="34">
        <f t="shared" si="39"/>
        <v>0</v>
      </c>
      <c r="L66" s="34">
        <f t="shared" si="39"/>
        <v>0</v>
      </c>
      <c r="M66" s="34">
        <f t="shared" si="39"/>
        <v>0</v>
      </c>
      <c r="N66" s="42">
        <f>N65/N40*100</f>
        <v>0.3067484662576687</v>
      </c>
    </row>
    <row r="67" spans="1:14" s="3" customFormat="1" ht="12">
      <c r="A67" s="30" t="s">
        <v>66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1</v>
      </c>
      <c r="K67" s="25">
        <v>2</v>
      </c>
      <c r="L67" s="25">
        <v>10</v>
      </c>
      <c r="M67" s="25">
        <v>3</v>
      </c>
      <c r="N67" s="40">
        <f>SUM(B67:M67)</f>
        <v>16</v>
      </c>
    </row>
    <row r="68" spans="1:14" s="9" customFormat="1" ht="9" customHeight="1">
      <c r="A68" s="26" t="s">
        <v>20</v>
      </c>
      <c r="B68" s="29">
        <f aca="true" t="shared" si="40" ref="B68:M68">B67/B40*100</f>
        <v>0</v>
      </c>
      <c r="C68" s="29">
        <f t="shared" si="40"/>
        <v>0</v>
      </c>
      <c r="D68" s="29">
        <f t="shared" si="40"/>
        <v>0</v>
      </c>
      <c r="E68" s="29">
        <f t="shared" si="40"/>
        <v>0</v>
      </c>
      <c r="F68" s="29">
        <f t="shared" si="40"/>
        <v>0</v>
      </c>
      <c r="G68" s="29">
        <f t="shared" si="40"/>
        <v>0</v>
      </c>
      <c r="H68" s="29">
        <f t="shared" si="40"/>
        <v>0</v>
      </c>
      <c r="I68" s="29">
        <f t="shared" si="40"/>
        <v>0</v>
      </c>
      <c r="J68" s="29">
        <f t="shared" si="40"/>
        <v>4.761904761904762</v>
      </c>
      <c r="K68" s="29">
        <f t="shared" si="40"/>
        <v>8.333333333333332</v>
      </c>
      <c r="L68" s="29">
        <f t="shared" si="40"/>
        <v>31.25</v>
      </c>
      <c r="M68" s="29">
        <f t="shared" si="40"/>
        <v>13.636363636363635</v>
      </c>
      <c r="N68" s="41">
        <f>N67/N40*100</f>
        <v>4.9079754601226995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40">
        <f>SUM(B69:M69)</f>
        <v>0</v>
      </c>
    </row>
    <row r="70" spans="1:14" s="9" customFormat="1" ht="9.75" customHeight="1">
      <c r="A70" s="26" t="s">
        <v>20</v>
      </c>
      <c r="B70" s="29">
        <f aca="true" t="shared" si="41" ref="B70:N70">B69/B40*100</f>
        <v>0</v>
      </c>
      <c r="C70" s="29">
        <f t="shared" si="41"/>
        <v>0</v>
      </c>
      <c r="D70" s="29">
        <f t="shared" si="41"/>
        <v>0</v>
      </c>
      <c r="E70" s="29">
        <f t="shared" si="41"/>
        <v>0</v>
      </c>
      <c r="F70" s="29">
        <f t="shared" si="41"/>
        <v>0</v>
      </c>
      <c r="G70" s="29">
        <f t="shared" si="41"/>
        <v>0</v>
      </c>
      <c r="H70" s="29">
        <f t="shared" si="41"/>
        <v>0</v>
      </c>
      <c r="I70" s="29">
        <f t="shared" si="41"/>
        <v>0</v>
      </c>
      <c r="J70" s="29">
        <f t="shared" si="41"/>
        <v>0</v>
      </c>
      <c r="K70" s="29">
        <f t="shared" si="41"/>
        <v>0</v>
      </c>
      <c r="L70" s="29">
        <f t="shared" si="41"/>
        <v>0</v>
      </c>
      <c r="M70" s="29">
        <f t="shared" si="41"/>
        <v>0</v>
      </c>
      <c r="N70" s="41">
        <f t="shared" si="41"/>
        <v>0</v>
      </c>
    </row>
    <row r="71" spans="1:14" s="3" customFormat="1" ht="12">
      <c r="A71" s="30" t="s">
        <v>67</v>
      </c>
      <c r="B71" s="25">
        <v>0</v>
      </c>
      <c r="C71" s="25">
        <v>0</v>
      </c>
      <c r="D71" s="25">
        <v>1</v>
      </c>
      <c r="E71" s="25">
        <v>1</v>
      </c>
      <c r="F71" s="25">
        <v>0</v>
      </c>
      <c r="G71" s="25">
        <v>2</v>
      </c>
      <c r="H71" s="25">
        <v>0</v>
      </c>
      <c r="I71" s="25">
        <v>3</v>
      </c>
      <c r="J71" s="25">
        <v>0</v>
      </c>
      <c r="K71" s="25">
        <v>6</v>
      </c>
      <c r="L71" s="25">
        <v>1</v>
      </c>
      <c r="M71" s="25">
        <v>1</v>
      </c>
      <c r="N71" s="40">
        <f>SUM(B71:M71)</f>
        <v>15</v>
      </c>
    </row>
    <row r="72" spans="1:14" s="9" customFormat="1" ht="9.75" customHeight="1">
      <c r="A72" s="26" t="s">
        <v>20</v>
      </c>
      <c r="B72" s="29">
        <f aca="true" t="shared" si="42" ref="B72:M72">B71/B40*100</f>
        <v>0</v>
      </c>
      <c r="C72" s="29">
        <f t="shared" si="42"/>
        <v>0</v>
      </c>
      <c r="D72" s="29">
        <f t="shared" si="42"/>
        <v>3.571428571428571</v>
      </c>
      <c r="E72" s="29">
        <f t="shared" si="42"/>
        <v>2.941176470588235</v>
      </c>
      <c r="F72" s="29">
        <f t="shared" si="42"/>
        <v>0</v>
      </c>
      <c r="G72" s="29">
        <f t="shared" si="42"/>
        <v>3.1746031746031744</v>
      </c>
      <c r="H72" s="29">
        <f t="shared" si="42"/>
        <v>0</v>
      </c>
      <c r="I72" s="29">
        <f t="shared" si="42"/>
        <v>9.67741935483871</v>
      </c>
      <c r="J72" s="29">
        <f t="shared" si="42"/>
        <v>0</v>
      </c>
      <c r="K72" s="29">
        <f t="shared" si="42"/>
        <v>25</v>
      </c>
      <c r="L72" s="29">
        <f t="shared" si="42"/>
        <v>3.125</v>
      </c>
      <c r="M72" s="29">
        <f t="shared" si="42"/>
        <v>4.545454545454546</v>
      </c>
      <c r="N72" s="41">
        <f>N71/N40*100</f>
        <v>4.601226993865031</v>
      </c>
    </row>
    <row r="73" spans="1:14" s="3" customFormat="1" ht="11.25" customHeight="1">
      <c r="A73" s="30" t="s">
        <v>23</v>
      </c>
      <c r="B73" s="25">
        <v>9</v>
      </c>
      <c r="C73" s="25">
        <v>4</v>
      </c>
      <c r="D73" s="25">
        <v>7</v>
      </c>
      <c r="E73" s="25">
        <v>9</v>
      </c>
      <c r="F73" s="25">
        <v>8</v>
      </c>
      <c r="G73" s="25">
        <v>11</v>
      </c>
      <c r="H73" s="25">
        <v>9</v>
      </c>
      <c r="I73" s="25">
        <v>11</v>
      </c>
      <c r="J73" s="25">
        <v>6</v>
      </c>
      <c r="K73" s="25">
        <v>3</v>
      </c>
      <c r="L73" s="25">
        <v>4</v>
      </c>
      <c r="M73" s="25">
        <v>2</v>
      </c>
      <c r="N73" s="40">
        <f>SUM(B73:M73)</f>
        <v>83</v>
      </c>
    </row>
    <row r="74" spans="1:14" s="9" customFormat="1" ht="9.75" customHeight="1">
      <c r="A74" s="26" t="s">
        <v>20</v>
      </c>
      <c r="B74" s="29">
        <f aca="true" t="shared" si="43" ref="B74:M74">B73/B40*100</f>
        <v>60</v>
      </c>
      <c r="C74" s="29">
        <f t="shared" si="43"/>
        <v>28.57142857142857</v>
      </c>
      <c r="D74" s="29">
        <f t="shared" si="43"/>
        <v>25</v>
      </c>
      <c r="E74" s="29">
        <f t="shared" si="43"/>
        <v>26.47058823529412</v>
      </c>
      <c r="F74" s="29">
        <f t="shared" si="43"/>
        <v>36.36363636363637</v>
      </c>
      <c r="G74" s="29">
        <f t="shared" si="43"/>
        <v>17.46031746031746</v>
      </c>
      <c r="H74" s="29">
        <f t="shared" si="43"/>
        <v>45</v>
      </c>
      <c r="I74" s="29">
        <f t="shared" si="43"/>
        <v>35.483870967741936</v>
      </c>
      <c r="J74" s="29">
        <f t="shared" si="43"/>
        <v>28.57142857142857</v>
      </c>
      <c r="K74" s="29">
        <f t="shared" si="43"/>
        <v>12.5</v>
      </c>
      <c r="L74" s="29">
        <f t="shared" si="43"/>
        <v>12.5</v>
      </c>
      <c r="M74" s="29">
        <f t="shared" si="43"/>
        <v>9.090909090909092</v>
      </c>
      <c r="N74" s="41">
        <f>N73/N40*100</f>
        <v>25.4601226993865</v>
      </c>
    </row>
    <row r="75" spans="1:14" s="3" customFormat="1" ht="11.25" customHeight="1">
      <c r="A75" s="30" t="s">
        <v>59</v>
      </c>
      <c r="B75" s="25">
        <v>1</v>
      </c>
      <c r="C75" s="25">
        <v>2</v>
      </c>
      <c r="D75" s="25">
        <v>1</v>
      </c>
      <c r="E75" s="25">
        <v>0</v>
      </c>
      <c r="F75" s="25">
        <v>1</v>
      </c>
      <c r="G75" s="25">
        <v>4</v>
      </c>
      <c r="H75" s="25">
        <v>0</v>
      </c>
      <c r="I75" s="25">
        <v>3</v>
      </c>
      <c r="J75" s="25">
        <v>1</v>
      </c>
      <c r="K75" s="25">
        <v>2</v>
      </c>
      <c r="L75" s="25">
        <v>4</v>
      </c>
      <c r="M75" s="25">
        <v>4</v>
      </c>
      <c r="N75" s="40">
        <f>SUM(B75:M75)</f>
        <v>23</v>
      </c>
    </row>
    <row r="76" spans="1:14" s="9" customFormat="1" ht="9.75" customHeight="1">
      <c r="A76" s="26" t="s">
        <v>20</v>
      </c>
      <c r="B76" s="29">
        <f aca="true" t="shared" si="44" ref="B76:M76">B75/B40*100</f>
        <v>6.666666666666667</v>
      </c>
      <c r="C76" s="29">
        <f t="shared" si="44"/>
        <v>14.285714285714285</v>
      </c>
      <c r="D76" s="29">
        <f t="shared" si="44"/>
        <v>3.571428571428571</v>
      </c>
      <c r="E76" s="29">
        <f t="shared" si="44"/>
        <v>0</v>
      </c>
      <c r="F76" s="29">
        <f t="shared" si="44"/>
        <v>4.545454545454546</v>
      </c>
      <c r="G76" s="29">
        <f t="shared" si="44"/>
        <v>6.349206349206349</v>
      </c>
      <c r="H76" s="29">
        <f t="shared" si="44"/>
        <v>0</v>
      </c>
      <c r="I76" s="29">
        <f t="shared" si="44"/>
        <v>9.67741935483871</v>
      </c>
      <c r="J76" s="29">
        <f t="shared" si="44"/>
        <v>4.761904761904762</v>
      </c>
      <c r="K76" s="29">
        <f t="shared" si="44"/>
        <v>8.333333333333332</v>
      </c>
      <c r="L76" s="29">
        <f t="shared" si="44"/>
        <v>12.5</v>
      </c>
      <c r="M76" s="29">
        <f t="shared" si="44"/>
        <v>18.181818181818183</v>
      </c>
      <c r="N76" s="41">
        <f>N75/N40*100</f>
        <v>7.05521472392638</v>
      </c>
    </row>
    <row r="77" spans="1:14" s="3" customFormat="1" ht="10.5" customHeight="1">
      <c r="A77" s="30" t="s">
        <v>30</v>
      </c>
      <c r="B77" s="25">
        <f aca="true" t="shared" si="45" ref="B77:G77">B40-B43-B67-B71-B73-B75</f>
        <v>1</v>
      </c>
      <c r="C77" s="25">
        <f t="shared" si="45"/>
        <v>1</v>
      </c>
      <c r="D77" s="25">
        <f t="shared" si="45"/>
        <v>1</v>
      </c>
      <c r="E77" s="25">
        <f t="shared" si="45"/>
        <v>1</v>
      </c>
      <c r="F77" s="25">
        <f t="shared" si="45"/>
        <v>1</v>
      </c>
      <c r="G77" s="25">
        <f t="shared" si="45"/>
        <v>1</v>
      </c>
      <c r="H77" s="25">
        <f>H40-H43-H67-H71-H73-H75</f>
        <v>0</v>
      </c>
      <c r="I77" s="25">
        <f>I40-I43-I67-I71-I73-I75</f>
        <v>2</v>
      </c>
      <c r="J77" s="25">
        <f>J40-J43-J67-J71-J73-J75</f>
        <v>6</v>
      </c>
      <c r="K77" s="25">
        <f>K40-K43-K67-K69-K71-K73-K75</f>
        <v>2</v>
      </c>
      <c r="L77" s="25">
        <f>L40-L43-L67-L69-L71-L73-L75</f>
        <v>0</v>
      </c>
      <c r="M77" s="25">
        <f>M40-M43-M67-M69-M71-M73-M75</f>
        <v>3</v>
      </c>
      <c r="N77" s="40">
        <f>SUM(B77:M77)</f>
        <v>19</v>
      </c>
    </row>
    <row r="78" spans="1:14" s="2" customFormat="1" ht="9.75" customHeight="1" thickBot="1">
      <c r="A78" s="31" t="s">
        <v>20</v>
      </c>
      <c r="B78" s="43">
        <f aca="true" t="shared" si="46" ref="B78:M78">B77/B40*100</f>
        <v>6.666666666666667</v>
      </c>
      <c r="C78" s="43">
        <f t="shared" si="46"/>
        <v>7.142857142857142</v>
      </c>
      <c r="D78" s="43">
        <f t="shared" si="46"/>
        <v>3.571428571428571</v>
      </c>
      <c r="E78" s="43">
        <f t="shared" si="46"/>
        <v>2.941176470588235</v>
      </c>
      <c r="F78" s="43">
        <f t="shared" si="46"/>
        <v>4.545454545454546</v>
      </c>
      <c r="G78" s="43">
        <f t="shared" si="46"/>
        <v>1.5873015873015872</v>
      </c>
      <c r="H78" s="43">
        <f t="shared" si="46"/>
        <v>0</v>
      </c>
      <c r="I78" s="43">
        <f t="shared" si="46"/>
        <v>6.451612903225806</v>
      </c>
      <c r="J78" s="43">
        <f t="shared" si="46"/>
        <v>28.57142857142857</v>
      </c>
      <c r="K78" s="43">
        <f t="shared" si="46"/>
        <v>8.333333333333332</v>
      </c>
      <c r="L78" s="43">
        <f t="shared" si="46"/>
        <v>0</v>
      </c>
      <c r="M78" s="43">
        <f t="shared" si="46"/>
        <v>13.636363636363635</v>
      </c>
      <c r="N78" s="44">
        <f>N77/N40*100</f>
        <v>5.828220858895705</v>
      </c>
    </row>
  </sheetData>
  <printOptions/>
  <pageMargins left="0.75" right="0.16" top="0.17" bottom="0.11" header="0.07" footer="0.08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N78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19.00390625" style="45" customWidth="1"/>
    <col min="2" max="14" width="5.75390625" style="45" customWidth="1"/>
  </cols>
  <sheetData>
    <row r="1" spans="1:14" s="5" customFormat="1" ht="11.25" customHeight="1" thickBo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326</v>
      </c>
      <c r="C3" s="20">
        <v>346</v>
      </c>
      <c r="D3" s="21">
        <v>350</v>
      </c>
      <c r="E3" s="21">
        <v>360</v>
      </c>
      <c r="F3" s="21">
        <v>318</v>
      </c>
      <c r="G3" s="21">
        <v>298</v>
      </c>
      <c r="H3" s="21">
        <v>277</v>
      </c>
      <c r="I3" s="21">
        <v>272</v>
      </c>
      <c r="J3" s="21">
        <v>288</v>
      </c>
      <c r="K3" s="21">
        <v>278</v>
      </c>
      <c r="L3" s="21">
        <v>295</v>
      </c>
      <c r="M3" s="21">
        <v>295</v>
      </c>
      <c r="N3" s="21">
        <v>314</v>
      </c>
    </row>
    <row r="4" spans="1:14" s="5" customFormat="1" ht="12" customHeight="1" thickTop="1">
      <c r="A4" s="22" t="s">
        <v>3</v>
      </c>
      <c r="B4" s="23">
        <v>156</v>
      </c>
      <c r="C4" s="24">
        <v>157</v>
      </c>
      <c r="D4" s="25">
        <v>153</v>
      </c>
      <c r="E4" s="25">
        <v>160</v>
      </c>
      <c r="F4" s="25">
        <v>149</v>
      </c>
      <c r="G4" s="25">
        <v>145</v>
      </c>
      <c r="H4" s="25">
        <v>144</v>
      </c>
      <c r="I4" s="25">
        <v>151</v>
      </c>
      <c r="J4" s="25">
        <v>163</v>
      </c>
      <c r="K4" s="25">
        <v>157</v>
      </c>
      <c r="L4" s="25">
        <v>159</v>
      </c>
      <c r="M4" s="25">
        <v>161</v>
      </c>
      <c r="N4" s="25">
        <v>168</v>
      </c>
    </row>
    <row r="5" spans="1:14" s="8" customFormat="1" ht="10.5" customHeight="1">
      <c r="A5" s="26" t="s">
        <v>4</v>
      </c>
      <c r="B5" s="27">
        <f aca="true" t="shared" si="0" ref="B5:N5">B4/B3*100</f>
        <v>47.85276073619632</v>
      </c>
      <c r="C5" s="28">
        <f t="shared" si="0"/>
        <v>45.3757225433526</v>
      </c>
      <c r="D5" s="29">
        <f t="shared" si="0"/>
        <v>43.714285714285715</v>
      </c>
      <c r="E5" s="29">
        <f t="shared" si="0"/>
        <v>44.44444444444444</v>
      </c>
      <c r="F5" s="29">
        <f t="shared" si="0"/>
        <v>46.855345911949684</v>
      </c>
      <c r="G5" s="29">
        <f t="shared" si="0"/>
        <v>48.65771812080537</v>
      </c>
      <c r="H5" s="29">
        <f t="shared" si="0"/>
        <v>51.985559566786996</v>
      </c>
      <c r="I5" s="29">
        <f t="shared" si="0"/>
        <v>55.51470588235294</v>
      </c>
      <c r="J5" s="29">
        <f t="shared" si="0"/>
        <v>56.59722222222222</v>
      </c>
      <c r="K5" s="29">
        <f t="shared" si="0"/>
        <v>56.4748201438849</v>
      </c>
      <c r="L5" s="29">
        <f t="shared" si="0"/>
        <v>53.898305084745765</v>
      </c>
      <c r="M5" s="29">
        <f t="shared" si="0"/>
        <v>54.57627118644067</v>
      </c>
      <c r="N5" s="29">
        <f t="shared" si="0"/>
        <v>53.503184713375795</v>
      </c>
    </row>
    <row r="6" spans="1:14" s="5" customFormat="1" ht="12" customHeight="1">
      <c r="A6" s="30" t="s">
        <v>61</v>
      </c>
      <c r="B6" s="23">
        <v>242</v>
      </c>
      <c r="C6" s="24">
        <v>252</v>
      </c>
      <c r="D6" s="25">
        <v>261</v>
      </c>
      <c r="E6" s="25">
        <v>260</v>
      </c>
      <c r="F6" s="25">
        <v>226</v>
      </c>
      <c r="G6" s="25">
        <v>212</v>
      </c>
      <c r="H6" s="25">
        <v>215</v>
      </c>
      <c r="I6" s="25">
        <v>205</v>
      </c>
      <c r="J6" s="25">
        <v>213</v>
      </c>
      <c r="K6" s="25">
        <v>204</v>
      </c>
      <c r="L6" s="25">
        <v>225</v>
      </c>
      <c r="M6" s="25">
        <v>224</v>
      </c>
      <c r="N6" s="25">
        <v>248</v>
      </c>
    </row>
    <row r="7" spans="1:14" s="8" customFormat="1" ht="10.5" customHeight="1">
      <c r="A7" s="26" t="s">
        <v>4</v>
      </c>
      <c r="B7" s="27">
        <f aca="true" t="shared" si="1" ref="B7:N7">B6/B3*100</f>
        <v>74.23312883435584</v>
      </c>
      <c r="C7" s="28">
        <f t="shared" si="1"/>
        <v>72.83236994219652</v>
      </c>
      <c r="D7" s="29">
        <f t="shared" si="1"/>
        <v>74.57142857142857</v>
      </c>
      <c r="E7" s="29">
        <f t="shared" si="1"/>
        <v>72.22222222222221</v>
      </c>
      <c r="F7" s="29">
        <f t="shared" si="1"/>
        <v>71.0691823899371</v>
      </c>
      <c r="G7" s="29">
        <f t="shared" si="1"/>
        <v>71.14093959731544</v>
      </c>
      <c r="H7" s="29">
        <f t="shared" si="1"/>
        <v>77.6173285198556</v>
      </c>
      <c r="I7" s="29">
        <f t="shared" si="1"/>
        <v>75.36764705882352</v>
      </c>
      <c r="J7" s="29">
        <f t="shared" si="1"/>
        <v>73.95833333333334</v>
      </c>
      <c r="K7" s="29">
        <f t="shared" si="1"/>
        <v>73.38129496402878</v>
      </c>
      <c r="L7" s="29">
        <f t="shared" si="1"/>
        <v>76.27118644067797</v>
      </c>
      <c r="M7" s="29">
        <f t="shared" si="1"/>
        <v>75.9322033898305</v>
      </c>
      <c r="N7" s="29">
        <f t="shared" si="1"/>
        <v>78.98089171974523</v>
      </c>
    </row>
    <row r="8" spans="1:14" s="5" customFormat="1" ht="12" customHeight="1">
      <c r="A8" s="30" t="s">
        <v>5</v>
      </c>
      <c r="B8" s="23">
        <v>24</v>
      </c>
      <c r="C8" s="24">
        <v>24</v>
      </c>
      <c r="D8" s="25">
        <v>22</v>
      </c>
      <c r="E8" s="25">
        <v>21</v>
      </c>
      <c r="F8" s="25">
        <v>18</v>
      </c>
      <c r="G8" s="25">
        <v>16</v>
      </c>
      <c r="H8" s="25">
        <v>14</v>
      </c>
      <c r="I8" s="25">
        <v>13</v>
      </c>
      <c r="J8" s="25">
        <v>13</v>
      </c>
      <c r="K8" s="25">
        <v>13</v>
      </c>
      <c r="L8" s="25">
        <v>13</v>
      </c>
      <c r="M8" s="25">
        <v>12</v>
      </c>
      <c r="N8" s="25">
        <v>9</v>
      </c>
    </row>
    <row r="9" spans="1:14" s="8" customFormat="1" ht="10.5" customHeight="1">
      <c r="A9" s="26" t="s">
        <v>4</v>
      </c>
      <c r="B9" s="27">
        <f aca="true" t="shared" si="2" ref="B9:N9">B8/B3*100</f>
        <v>7.361963190184049</v>
      </c>
      <c r="C9" s="28">
        <f t="shared" si="2"/>
        <v>6.9364161849710975</v>
      </c>
      <c r="D9" s="29">
        <f t="shared" si="2"/>
        <v>6.2857142857142865</v>
      </c>
      <c r="E9" s="29">
        <f t="shared" si="2"/>
        <v>5.833333333333333</v>
      </c>
      <c r="F9" s="29">
        <f t="shared" si="2"/>
        <v>5.660377358490567</v>
      </c>
      <c r="G9" s="29">
        <f t="shared" si="2"/>
        <v>5.369127516778524</v>
      </c>
      <c r="H9" s="29">
        <f t="shared" si="2"/>
        <v>5.054151624548736</v>
      </c>
      <c r="I9" s="29">
        <f t="shared" si="2"/>
        <v>4.779411764705882</v>
      </c>
      <c r="J9" s="29">
        <f t="shared" si="2"/>
        <v>4.513888888888888</v>
      </c>
      <c r="K9" s="29">
        <f t="shared" si="2"/>
        <v>4.676258992805756</v>
      </c>
      <c r="L9" s="29">
        <f t="shared" si="2"/>
        <v>4.406779661016949</v>
      </c>
      <c r="M9" s="29">
        <f t="shared" si="2"/>
        <v>4.067796610169491</v>
      </c>
      <c r="N9" s="29">
        <f t="shared" si="2"/>
        <v>2.8662420382165608</v>
      </c>
    </row>
    <row r="10" spans="1:14" s="5" customFormat="1" ht="12" customHeight="1">
      <c r="A10" s="30" t="s">
        <v>6</v>
      </c>
      <c r="B10" s="23">
        <f aca="true" t="shared" si="3" ref="B10:I10">B3-B6</f>
        <v>84</v>
      </c>
      <c r="C10" s="24">
        <f t="shared" si="3"/>
        <v>94</v>
      </c>
      <c r="D10" s="25">
        <f t="shared" si="3"/>
        <v>89</v>
      </c>
      <c r="E10" s="25">
        <f t="shared" si="3"/>
        <v>100</v>
      </c>
      <c r="F10" s="25">
        <f t="shared" si="3"/>
        <v>92</v>
      </c>
      <c r="G10" s="25">
        <f t="shared" si="3"/>
        <v>86</v>
      </c>
      <c r="H10" s="25">
        <f t="shared" si="3"/>
        <v>62</v>
      </c>
      <c r="I10" s="25">
        <f t="shared" si="3"/>
        <v>67</v>
      </c>
      <c r="J10" s="25">
        <f>J3-J6</f>
        <v>75</v>
      </c>
      <c r="K10" s="25">
        <f>K3-K6</f>
        <v>74</v>
      </c>
      <c r="L10" s="25">
        <f>L3-L6</f>
        <v>70</v>
      </c>
      <c r="M10" s="25">
        <f>M3-M6</f>
        <v>71</v>
      </c>
      <c r="N10" s="25">
        <f>N3-N6</f>
        <v>66</v>
      </c>
    </row>
    <row r="11" spans="1:14" s="8" customFormat="1" ht="10.5" customHeight="1">
      <c r="A11" s="26" t="s">
        <v>4</v>
      </c>
      <c r="B11" s="27">
        <f aca="true" t="shared" si="4" ref="B11:N11">B10/B3*100</f>
        <v>25.766871165644172</v>
      </c>
      <c r="C11" s="28">
        <f t="shared" si="4"/>
        <v>27.167630057803464</v>
      </c>
      <c r="D11" s="29">
        <f t="shared" si="4"/>
        <v>25.428571428571427</v>
      </c>
      <c r="E11" s="29">
        <f t="shared" si="4"/>
        <v>27.77777777777778</v>
      </c>
      <c r="F11" s="29">
        <f t="shared" si="4"/>
        <v>28.930817610062892</v>
      </c>
      <c r="G11" s="29">
        <f t="shared" si="4"/>
        <v>28.859060402684566</v>
      </c>
      <c r="H11" s="29">
        <f t="shared" si="4"/>
        <v>22.382671480144403</v>
      </c>
      <c r="I11" s="29">
        <f t="shared" si="4"/>
        <v>24.63235294117647</v>
      </c>
      <c r="J11" s="29">
        <f t="shared" si="4"/>
        <v>26.041666666666668</v>
      </c>
      <c r="K11" s="29">
        <f t="shared" si="4"/>
        <v>26.618705035971225</v>
      </c>
      <c r="L11" s="29">
        <f t="shared" si="4"/>
        <v>23.728813559322035</v>
      </c>
      <c r="M11" s="29">
        <f t="shared" si="4"/>
        <v>24.06779661016949</v>
      </c>
      <c r="N11" s="29">
        <f t="shared" si="4"/>
        <v>21.019108280254777</v>
      </c>
    </row>
    <row r="12" spans="1:14" s="5" customFormat="1" ht="11.25" customHeight="1">
      <c r="A12" s="30" t="s">
        <v>7</v>
      </c>
      <c r="B12" s="23">
        <v>52</v>
      </c>
      <c r="C12" s="24">
        <v>55</v>
      </c>
      <c r="D12" s="25">
        <v>55</v>
      </c>
      <c r="E12" s="25">
        <v>55</v>
      </c>
      <c r="F12" s="25">
        <v>44</v>
      </c>
      <c r="G12" s="25">
        <v>41</v>
      </c>
      <c r="H12" s="25">
        <v>35</v>
      </c>
      <c r="I12" s="25">
        <v>30</v>
      </c>
      <c r="J12" s="25">
        <v>28</v>
      </c>
      <c r="K12" s="25">
        <v>28</v>
      </c>
      <c r="L12" s="25">
        <v>31</v>
      </c>
      <c r="M12" s="25">
        <v>32</v>
      </c>
      <c r="N12" s="25">
        <v>46</v>
      </c>
    </row>
    <row r="13" spans="1:14" s="8" customFormat="1" ht="10.5" customHeight="1">
      <c r="A13" s="26" t="s">
        <v>4</v>
      </c>
      <c r="B13" s="27">
        <f aca="true" t="shared" si="5" ref="B13:N13">B12/B3*100</f>
        <v>15.950920245398773</v>
      </c>
      <c r="C13" s="28">
        <f t="shared" si="5"/>
        <v>15.895953757225435</v>
      </c>
      <c r="D13" s="29">
        <f t="shared" si="5"/>
        <v>15.714285714285714</v>
      </c>
      <c r="E13" s="29">
        <f t="shared" si="5"/>
        <v>15.277777777777779</v>
      </c>
      <c r="F13" s="29">
        <f t="shared" si="5"/>
        <v>13.836477987421384</v>
      </c>
      <c r="G13" s="29">
        <f t="shared" si="5"/>
        <v>13.758389261744966</v>
      </c>
      <c r="H13" s="29">
        <f t="shared" si="5"/>
        <v>12.63537906137184</v>
      </c>
      <c r="I13" s="29">
        <f t="shared" si="5"/>
        <v>11.029411764705882</v>
      </c>
      <c r="J13" s="29">
        <f t="shared" si="5"/>
        <v>9.722222222222223</v>
      </c>
      <c r="K13" s="29">
        <f t="shared" si="5"/>
        <v>10.071942446043165</v>
      </c>
      <c r="L13" s="29">
        <f t="shared" si="5"/>
        <v>10.508474576271185</v>
      </c>
      <c r="M13" s="29">
        <f t="shared" si="5"/>
        <v>10.847457627118644</v>
      </c>
      <c r="N13" s="29">
        <f t="shared" si="5"/>
        <v>14.64968152866242</v>
      </c>
    </row>
    <row r="14" spans="1:14" s="5" customFormat="1" ht="12" customHeight="1">
      <c r="A14" s="30" t="s">
        <v>8</v>
      </c>
      <c r="B14" s="23">
        <f aca="true" t="shared" si="6" ref="B14:H14">B3-B12</f>
        <v>274</v>
      </c>
      <c r="C14" s="24">
        <f t="shared" si="6"/>
        <v>291</v>
      </c>
      <c r="D14" s="25">
        <f t="shared" si="6"/>
        <v>295</v>
      </c>
      <c r="E14" s="25">
        <f t="shared" si="6"/>
        <v>305</v>
      </c>
      <c r="F14" s="25">
        <f t="shared" si="6"/>
        <v>274</v>
      </c>
      <c r="G14" s="25">
        <f t="shared" si="6"/>
        <v>257</v>
      </c>
      <c r="H14" s="25">
        <f t="shared" si="6"/>
        <v>242</v>
      </c>
      <c r="I14" s="25">
        <f aca="true" t="shared" si="7" ref="I14:N14">I3-I12</f>
        <v>242</v>
      </c>
      <c r="J14" s="25">
        <f t="shared" si="7"/>
        <v>260</v>
      </c>
      <c r="K14" s="25">
        <f t="shared" si="7"/>
        <v>250</v>
      </c>
      <c r="L14" s="25">
        <f t="shared" si="7"/>
        <v>264</v>
      </c>
      <c r="M14" s="25">
        <f t="shared" si="7"/>
        <v>263</v>
      </c>
      <c r="N14" s="25">
        <f t="shared" si="7"/>
        <v>268</v>
      </c>
    </row>
    <row r="15" spans="1:14" s="8" customFormat="1" ht="10.5" customHeight="1">
      <c r="A15" s="26" t="s">
        <v>4</v>
      </c>
      <c r="B15" s="27">
        <f aca="true" t="shared" si="8" ref="B15:N15">B14/B3*100</f>
        <v>84.04907975460122</v>
      </c>
      <c r="C15" s="28">
        <f t="shared" si="8"/>
        <v>84.10404624277457</v>
      </c>
      <c r="D15" s="29">
        <f t="shared" si="8"/>
        <v>84.28571428571429</v>
      </c>
      <c r="E15" s="29">
        <f t="shared" si="8"/>
        <v>84.72222222222221</v>
      </c>
      <c r="F15" s="29">
        <f t="shared" si="8"/>
        <v>86.16352201257862</v>
      </c>
      <c r="G15" s="29">
        <f t="shared" si="8"/>
        <v>86.24161073825503</v>
      </c>
      <c r="H15" s="29">
        <f t="shared" si="8"/>
        <v>87.36462093862815</v>
      </c>
      <c r="I15" s="29">
        <f t="shared" si="8"/>
        <v>88.97058823529412</v>
      </c>
      <c r="J15" s="29">
        <f t="shared" si="8"/>
        <v>90.27777777777779</v>
      </c>
      <c r="K15" s="29">
        <f t="shared" si="8"/>
        <v>89.92805755395683</v>
      </c>
      <c r="L15" s="29">
        <f t="shared" si="8"/>
        <v>89.49152542372882</v>
      </c>
      <c r="M15" s="29">
        <f t="shared" si="8"/>
        <v>89.15254237288136</v>
      </c>
      <c r="N15" s="29">
        <f t="shared" si="8"/>
        <v>85.35031847133759</v>
      </c>
    </row>
    <row r="16" spans="1:14" s="5" customFormat="1" ht="10.5" customHeight="1">
      <c r="A16" s="30" t="s">
        <v>71</v>
      </c>
      <c r="B16" s="23">
        <v>8</v>
      </c>
      <c r="C16" s="24">
        <v>8</v>
      </c>
      <c r="D16" s="25">
        <v>7</v>
      </c>
      <c r="E16" s="25">
        <v>5</v>
      </c>
      <c r="F16" s="25">
        <v>5</v>
      </c>
      <c r="G16" s="25">
        <v>6</v>
      </c>
      <c r="H16" s="25">
        <v>5</v>
      </c>
      <c r="I16" s="25">
        <v>6</v>
      </c>
      <c r="J16" s="25">
        <v>8</v>
      </c>
      <c r="K16" s="25">
        <v>7</v>
      </c>
      <c r="L16" s="25">
        <v>8</v>
      </c>
      <c r="M16" s="25">
        <v>9</v>
      </c>
      <c r="N16" s="25">
        <v>12</v>
      </c>
    </row>
    <row r="17" spans="1:14" s="8" customFormat="1" ht="10.5" customHeight="1">
      <c r="A17" s="26" t="s">
        <v>4</v>
      </c>
      <c r="B17" s="27">
        <f aca="true" t="shared" si="9" ref="B17:N17">B16/B3*100</f>
        <v>2.4539877300613497</v>
      </c>
      <c r="C17" s="28">
        <f t="shared" si="9"/>
        <v>2.312138728323699</v>
      </c>
      <c r="D17" s="29">
        <f t="shared" si="9"/>
        <v>2</v>
      </c>
      <c r="E17" s="29">
        <f t="shared" si="9"/>
        <v>1.3888888888888888</v>
      </c>
      <c r="F17" s="29">
        <f t="shared" si="9"/>
        <v>1.5723270440251573</v>
      </c>
      <c r="G17" s="29">
        <f t="shared" si="9"/>
        <v>2.013422818791946</v>
      </c>
      <c r="H17" s="29">
        <f t="shared" si="9"/>
        <v>1.8050541516245486</v>
      </c>
      <c r="I17" s="29">
        <f t="shared" si="9"/>
        <v>2.2058823529411766</v>
      </c>
      <c r="J17" s="29">
        <f t="shared" si="9"/>
        <v>2.7777777777777777</v>
      </c>
      <c r="K17" s="29">
        <f t="shared" si="9"/>
        <v>2.5179856115107913</v>
      </c>
      <c r="L17" s="29">
        <f t="shared" si="9"/>
        <v>2.711864406779661</v>
      </c>
      <c r="M17" s="29">
        <f t="shared" si="9"/>
        <v>3.050847457627119</v>
      </c>
      <c r="N17" s="29">
        <f t="shared" si="9"/>
        <v>3.821656050955414</v>
      </c>
    </row>
    <row r="18" spans="1:14" s="5" customFormat="1" ht="12" customHeight="1">
      <c r="A18" s="30" t="s">
        <v>9</v>
      </c>
      <c r="B18" s="23">
        <v>129</v>
      </c>
      <c r="C18" s="24">
        <v>129</v>
      </c>
      <c r="D18" s="25">
        <v>133</v>
      </c>
      <c r="E18" s="25">
        <v>131</v>
      </c>
      <c r="F18" s="25">
        <v>107</v>
      </c>
      <c r="G18" s="25">
        <v>106</v>
      </c>
      <c r="H18" s="25">
        <v>101</v>
      </c>
      <c r="I18" s="25">
        <v>97</v>
      </c>
      <c r="J18" s="25">
        <v>101</v>
      </c>
      <c r="K18" s="25">
        <v>109</v>
      </c>
      <c r="L18" s="25">
        <v>110</v>
      </c>
      <c r="M18" s="25">
        <v>112</v>
      </c>
      <c r="N18" s="25">
        <v>117</v>
      </c>
    </row>
    <row r="19" spans="1:14" s="8" customFormat="1" ht="10.5" customHeight="1">
      <c r="A19" s="26" t="s">
        <v>4</v>
      </c>
      <c r="B19" s="27">
        <f aca="true" t="shared" si="10" ref="B19:N19">B18/B3*100</f>
        <v>39.57055214723926</v>
      </c>
      <c r="C19" s="28">
        <f t="shared" si="10"/>
        <v>37.283236994219656</v>
      </c>
      <c r="D19" s="29">
        <f t="shared" si="10"/>
        <v>38</v>
      </c>
      <c r="E19" s="29">
        <f t="shared" si="10"/>
        <v>36.388888888888886</v>
      </c>
      <c r="F19" s="29">
        <f t="shared" si="10"/>
        <v>33.64779874213836</v>
      </c>
      <c r="G19" s="29">
        <f t="shared" si="10"/>
        <v>35.57046979865772</v>
      </c>
      <c r="H19" s="29">
        <f t="shared" si="10"/>
        <v>36.462093862815884</v>
      </c>
      <c r="I19" s="29">
        <f t="shared" si="10"/>
        <v>35.661764705882355</v>
      </c>
      <c r="J19" s="29">
        <f t="shared" si="10"/>
        <v>35.06944444444444</v>
      </c>
      <c r="K19" s="29">
        <f t="shared" si="10"/>
        <v>39.20863309352518</v>
      </c>
      <c r="L19" s="29">
        <f t="shared" si="10"/>
        <v>37.28813559322034</v>
      </c>
      <c r="M19" s="29">
        <f t="shared" si="10"/>
        <v>37.96610169491525</v>
      </c>
      <c r="N19" s="29">
        <f t="shared" si="10"/>
        <v>37.261146496815286</v>
      </c>
    </row>
    <row r="20" spans="1:14" s="1" customFormat="1" ht="12" customHeight="1">
      <c r="A20" s="30" t="s">
        <v>10</v>
      </c>
      <c r="B20" s="23">
        <v>149</v>
      </c>
      <c r="C20" s="24">
        <v>157</v>
      </c>
      <c r="D20" s="25">
        <v>160</v>
      </c>
      <c r="E20" s="25">
        <v>174</v>
      </c>
      <c r="F20" s="25">
        <v>159</v>
      </c>
      <c r="G20" s="25">
        <v>144</v>
      </c>
      <c r="H20" s="25">
        <v>131</v>
      </c>
      <c r="I20" s="25">
        <v>132</v>
      </c>
      <c r="J20" s="25">
        <v>145</v>
      </c>
      <c r="K20" s="25">
        <v>144</v>
      </c>
      <c r="L20" s="25">
        <v>152</v>
      </c>
      <c r="M20" s="25">
        <v>145</v>
      </c>
      <c r="N20" s="25">
        <v>145</v>
      </c>
    </row>
    <row r="21" spans="1:14" s="8" customFormat="1" ht="10.5" customHeight="1" thickBot="1">
      <c r="A21" s="31" t="s">
        <v>4</v>
      </c>
      <c r="B21" s="32">
        <f aca="true" t="shared" si="11" ref="B21:N21">B20/B3*100</f>
        <v>45.70552147239264</v>
      </c>
      <c r="C21" s="33">
        <f t="shared" si="11"/>
        <v>45.3757225433526</v>
      </c>
      <c r="D21" s="34">
        <f t="shared" si="11"/>
        <v>45.714285714285715</v>
      </c>
      <c r="E21" s="34">
        <f t="shared" si="11"/>
        <v>48.333333333333336</v>
      </c>
      <c r="F21" s="34">
        <f t="shared" si="11"/>
        <v>50</v>
      </c>
      <c r="G21" s="34">
        <f t="shared" si="11"/>
        <v>48.322147651006716</v>
      </c>
      <c r="H21" s="34">
        <f t="shared" si="11"/>
        <v>47.292418772563174</v>
      </c>
      <c r="I21" s="34">
        <f t="shared" si="11"/>
        <v>48.529411764705884</v>
      </c>
      <c r="J21" s="34">
        <f t="shared" si="11"/>
        <v>50.34722222222222</v>
      </c>
      <c r="K21" s="34">
        <f t="shared" si="11"/>
        <v>51.798561151079134</v>
      </c>
      <c r="L21" s="34">
        <f t="shared" si="11"/>
        <v>51.52542372881356</v>
      </c>
      <c r="M21" s="34">
        <f t="shared" si="11"/>
        <v>49.152542372881356</v>
      </c>
      <c r="N21" s="34">
        <f t="shared" si="11"/>
        <v>46.17834394904459</v>
      </c>
    </row>
    <row r="22" spans="1:14" s="1" customFormat="1" ht="12" customHeight="1" thickBot="1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53" t="s">
        <v>83</v>
      </c>
      <c r="N23" s="38" t="s">
        <v>52</v>
      </c>
    </row>
    <row r="24" spans="1:14" ht="12" customHeight="1" thickBot="1">
      <c r="A24" s="39" t="s">
        <v>12</v>
      </c>
      <c r="B24" s="21">
        <v>40</v>
      </c>
      <c r="C24" s="21">
        <v>24</v>
      </c>
      <c r="D24" s="21">
        <v>29</v>
      </c>
      <c r="E24" s="21">
        <v>12</v>
      </c>
      <c r="F24" s="21">
        <v>12</v>
      </c>
      <c r="G24" s="21">
        <v>19</v>
      </c>
      <c r="H24" s="21">
        <v>23</v>
      </c>
      <c r="I24" s="21">
        <v>36</v>
      </c>
      <c r="J24" s="21">
        <v>22</v>
      </c>
      <c r="K24" s="21">
        <v>44</v>
      </c>
      <c r="L24" s="21">
        <v>26</v>
      </c>
      <c r="M24" s="21">
        <v>54</v>
      </c>
      <c r="N24" s="18">
        <f>SUM(B24:M24)</f>
        <v>341</v>
      </c>
    </row>
    <row r="25" spans="1:14" ht="12" customHeight="1" thickTop="1">
      <c r="A25" s="30" t="s">
        <v>3</v>
      </c>
      <c r="B25" s="25">
        <v>11</v>
      </c>
      <c r="C25" s="25">
        <v>4</v>
      </c>
      <c r="D25" s="25">
        <v>13</v>
      </c>
      <c r="E25" s="25">
        <v>6</v>
      </c>
      <c r="F25" s="25">
        <v>7</v>
      </c>
      <c r="G25" s="25">
        <v>14</v>
      </c>
      <c r="H25" s="25">
        <v>14</v>
      </c>
      <c r="I25" s="25">
        <v>22</v>
      </c>
      <c r="J25" s="25">
        <v>10</v>
      </c>
      <c r="K25" s="25">
        <v>14</v>
      </c>
      <c r="L25" s="25">
        <v>16</v>
      </c>
      <c r="M25" s="25">
        <v>24</v>
      </c>
      <c r="N25" s="40">
        <f>SUM(B25:M25)</f>
        <v>155</v>
      </c>
    </row>
    <row r="26" spans="1:14" s="9" customFormat="1" ht="10.5" customHeight="1">
      <c r="A26" s="26" t="s">
        <v>13</v>
      </c>
      <c r="B26" s="29">
        <f aca="true" t="shared" si="12" ref="B26:M26">B25/B24*100</f>
        <v>27.500000000000004</v>
      </c>
      <c r="C26" s="29">
        <f t="shared" si="12"/>
        <v>16.666666666666664</v>
      </c>
      <c r="D26" s="29">
        <f t="shared" si="12"/>
        <v>44.827586206896555</v>
      </c>
      <c r="E26" s="29">
        <f t="shared" si="12"/>
        <v>50</v>
      </c>
      <c r="F26" s="29">
        <f t="shared" si="12"/>
        <v>58.333333333333336</v>
      </c>
      <c r="G26" s="29">
        <f t="shared" si="12"/>
        <v>73.68421052631578</v>
      </c>
      <c r="H26" s="29">
        <f t="shared" si="12"/>
        <v>60.86956521739131</v>
      </c>
      <c r="I26" s="29">
        <f t="shared" si="12"/>
        <v>61.111111111111114</v>
      </c>
      <c r="J26" s="29">
        <f t="shared" si="12"/>
        <v>45.45454545454545</v>
      </c>
      <c r="K26" s="29">
        <f t="shared" si="12"/>
        <v>31.818181818181817</v>
      </c>
      <c r="L26" s="29">
        <f t="shared" si="12"/>
        <v>61.53846153846154</v>
      </c>
      <c r="M26" s="29">
        <f t="shared" si="12"/>
        <v>44.44444444444444</v>
      </c>
      <c r="N26" s="41">
        <f>N25/N24*100</f>
        <v>45.45454545454545</v>
      </c>
    </row>
    <row r="27" spans="1:14" ht="12" customHeight="1">
      <c r="A27" s="30" t="s">
        <v>14</v>
      </c>
      <c r="B27" s="25">
        <v>10</v>
      </c>
      <c r="C27" s="25">
        <v>2</v>
      </c>
      <c r="D27" s="25">
        <v>6</v>
      </c>
      <c r="E27" s="25">
        <v>2</v>
      </c>
      <c r="F27" s="25">
        <v>2</v>
      </c>
      <c r="G27" s="25">
        <v>9</v>
      </c>
      <c r="H27" s="25">
        <v>14</v>
      </c>
      <c r="I27" s="25">
        <v>16</v>
      </c>
      <c r="J27" s="25">
        <v>12</v>
      </c>
      <c r="K27" s="25">
        <v>16</v>
      </c>
      <c r="L27" s="25">
        <v>9</v>
      </c>
      <c r="M27" s="25">
        <v>8</v>
      </c>
      <c r="N27" s="40">
        <f>SUM(B27:M27)</f>
        <v>106</v>
      </c>
    </row>
    <row r="28" spans="1:14" s="9" customFormat="1" ht="10.5" customHeight="1">
      <c r="A28" s="26" t="s">
        <v>13</v>
      </c>
      <c r="B28" s="29">
        <f aca="true" t="shared" si="13" ref="B28:M28">B27/B24*100</f>
        <v>25</v>
      </c>
      <c r="C28" s="29">
        <f t="shared" si="13"/>
        <v>8.333333333333332</v>
      </c>
      <c r="D28" s="29">
        <f t="shared" si="13"/>
        <v>20.689655172413794</v>
      </c>
      <c r="E28" s="29">
        <f t="shared" si="13"/>
        <v>16.666666666666664</v>
      </c>
      <c r="F28" s="29">
        <f t="shared" si="13"/>
        <v>16.666666666666664</v>
      </c>
      <c r="G28" s="29">
        <f t="shared" si="13"/>
        <v>47.368421052631575</v>
      </c>
      <c r="H28" s="29">
        <f t="shared" si="13"/>
        <v>60.86956521739131</v>
      </c>
      <c r="I28" s="29">
        <f t="shared" si="13"/>
        <v>44.44444444444444</v>
      </c>
      <c r="J28" s="29">
        <f t="shared" si="13"/>
        <v>54.54545454545454</v>
      </c>
      <c r="K28" s="29">
        <f t="shared" si="13"/>
        <v>36.36363636363637</v>
      </c>
      <c r="L28" s="29">
        <f t="shared" si="13"/>
        <v>34.61538461538461</v>
      </c>
      <c r="M28" s="29">
        <f t="shared" si="13"/>
        <v>14.814814814814813</v>
      </c>
      <c r="N28" s="41">
        <f>N27/N24*100</f>
        <v>31.085043988269796</v>
      </c>
    </row>
    <row r="29" spans="1:14" ht="12" customHeight="1">
      <c r="A29" s="30" t="s">
        <v>15</v>
      </c>
      <c r="B29" s="25">
        <f aca="true" t="shared" si="14" ref="B29:G29">B24-B27</f>
        <v>30</v>
      </c>
      <c r="C29" s="25">
        <f t="shared" si="14"/>
        <v>22</v>
      </c>
      <c r="D29" s="25">
        <f t="shared" si="14"/>
        <v>23</v>
      </c>
      <c r="E29" s="25">
        <f t="shared" si="14"/>
        <v>10</v>
      </c>
      <c r="F29" s="25">
        <f t="shared" si="14"/>
        <v>10</v>
      </c>
      <c r="G29" s="25">
        <f t="shared" si="14"/>
        <v>10</v>
      </c>
      <c r="H29" s="25">
        <f aca="true" t="shared" si="15" ref="H29:M29">H24-H27</f>
        <v>9</v>
      </c>
      <c r="I29" s="25">
        <f t="shared" si="15"/>
        <v>20</v>
      </c>
      <c r="J29" s="25">
        <f t="shared" si="15"/>
        <v>10</v>
      </c>
      <c r="K29" s="25">
        <f t="shared" si="15"/>
        <v>28</v>
      </c>
      <c r="L29" s="25">
        <f t="shared" si="15"/>
        <v>17</v>
      </c>
      <c r="M29" s="25">
        <f t="shared" si="15"/>
        <v>46</v>
      </c>
      <c r="N29" s="40">
        <f>SUM(B29:M29)</f>
        <v>235</v>
      </c>
    </row>
    <row r="30" spans="1:14" s="9" customFormat="1" ht="10.5" customHeight="1">
      <c r="A30" s="26" t="s">
        <v>13</v>
      </c>
      <c r="B30" s="29">
        <f aca="true" t="shared" si="16" ref="B30:M30">B29/B24*100</f>
        <v>75</v>
      </c>
      <c r="C30" s="29">
        <f t="shared" si="16"/>
        <v>91.66666666666666</v>
      </c>
      <c r="D30" s="29">
        <f t="shared" si="16"/>
        <v>79.3103448275862</v>
      </c>
      <c r="E30" s="29">
        <f t="shared" si="16"/>
        <v>83.33333333333334</v>
      </c>
      <c r="F30" s="29">
        <f t="shared" si="16"/>
        <v>83.33333333333334</v>
      </c>
      <c r="G30" s="29">
        <f t="shared" si="16"/>
        <v>52.63157894736842</v>
      </c>
      <c r="H30" s="29">
        <f t="shared" si="16"/>
        <v>39.130434782608695</v>
      </c>
      <c r="I30" s="29">
        <f t="shared" si="16"/>
        <v>55.55555555555556</v>
      </c>
      <c r="J30" s="29">
        <f t="shared" si="16"/>
        <v>45.45454545454545</v>
      </c>
      <c r="K30" s="29">
        <f t="shared" si="16"/>
        <v>63.63636363636363</v>
      </c>
      <c r="L30" s="29">
        <f t="shared" si="16"/>
        <v>65.38461538461539</v>
      </c>
      <c r="M30" s="29">
        <f t="shared" si="16"/>
        <v>85.18518518518519</v>
      </c>
      <c r="N30" s="41">
        <f>N29/N24*100</f>
        <v>68.91495601173021</v>
      </c>
    </row>
    <row r="31" spans="1:14" ht="12" customHeight="1">
      <c r="A31" s="30" t="s">
        <v>62</v>
      </c>
      <c r="B31" s="25">
        <v>26</v>
      </c>
      <c r="C31" s="25">
        <v>23</v>
      </c>
      <c r="D31" s="25">
        <v>17</v>
      </c>
      <c r="E31" s="25">
        <v>7</v>
      </c>
      <c r="F31" s="25">
        <v>8</v>
      </c>
      <c r="G31" s="25">
        <v>11</v>
      </c>
      <c r="H31" s="25">
        <v>11</v>
      </c>
      <c r="I31" s="25">
        <v>22</v>
      </c>
      <c r="J31" s="25">
        <v>11</v>
      </c>
      <c r="K31" s="25">
        <v>35</v>
      </c>
      <c r="L31" s="25">
        <v>17</v>
      </c>
      <c r="M31" s="25">
        <v>43</v>
      </c>
      <c r="N31" s="40">
        <f>SUM(B31:M31)</f>
        <v>231</v>
      </c>
    </row>
    <row r="32" spans="1:14" s="9" customFormat="1" ht="10.5" customHeight="1">
      <c r="A32" s="26" t="s">
        <v>13</v>
      </c>
      <c r="B32" s="29">
        <f aca="true" t="shared" si="17" ref="B32:M32">B31/B24*100</f>
        <v>65</v>
      </c>
      <c r="C32" s="29">
        <f t="shared" si="17"/>
        <v>95.83333333333334</v>
      </c>
      <c r="D32" s="29">
        <f t="shared" si="17"/>
        <v>58.620689655172406</v>
      </c>
      <c r="E32" s="29">
        <f t="shared" si="17"/>
        <v>58.333333333333336</v>
      </c>
      <c r="F32" s="29">
        <f t="shared" si="17"/>
        <v>66.66666666666666</v>
      </c>
      <c r="G32" s="29">
        <f t="shared" si="17"/>
        <v>57.89473684210527</v>
      </c>
      <c r="H32" s="29">
        <f t="shared" si="17"/>
        <v>47.82608695652174</v>
      </c>
      <c r="I32" s="29">
        <f t="shared" si="17"/>
        <v>61.111111111111114</v>
      </c>
      <c r="J32" s="29">
        <f t="shared" si="17"/>
        <v>50</v>
      </c>
      <c r="K32" s="29">
        <f t="shared" si="17"/>
        <v>79.54545454545455</v>
      </c>
      <c r="L32" s="29">
        <f t="shared" si="17"/>
        <v>65.38461538461539</v>
      </c>
      <c r="M32" s="29">
        <f t="shared" si="17"/>
        <v>79.62962962962963</v>
      </c>
      <c r="N32" s="41">
        <f>N31/N24*100</f>
        <v>67.74193548387096</v>
      </c>
    </row>
    <row r="33" spans="1:14" ht="12" customHeight="1">
      <c r="A33" s="30" t="s">
        <v>16</v>
      </c>
      <c r="B33" s="25">
        <v>0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40">
        <f>SUM(B33:M33)</f>
        <v>2</v>
      </c>
    </row>
    <row r="34" spans="1:14" s="9" customFormat="1" ht="10.5" customHeight="1">
      <c r="A34" s="26" t="s">
        <v>13</v>
      </c>
      <c r="B34" s="29">
        <f aca="true" t="shared" si="18" ref="B34:M34">B33/B24*100</f>
        <v>0</v>
      </c>
      <c r="C34" s="29">
        <f t="shared" si="18"/>
        <v>0</v>
      </c>
      <c r="D34" s="29">
        <f t="shared" si="18"/>
        <v>0</v>
      </c>
      <c r="E34" s="29">
        <f t="shared" si="18"/>
        <v>8.333333333333332</v>
      </c>
      <c r="F34" s="29">
        <f t="shared" si="18"/>
        <v>0</v>
      </c>
      <c r="G34" s="29">
        <f t="shared" si="18"/>
        <v>0</v>
      </c>
      <c r="H34" s="29">
        <f t="shared" si="18"/>
        <v>0</v>
      </c>
      <c r="I34" s="29">
        <f t="shared" si="18"/>
        <v>0</v>
      </c>
      <c r="J34" s="29">
        <f t="shared" si="18"/>
        <v>4.545454545454546</v>
      </c>
      <c r="K34" s="29">
        <f t="shared" si="18"/>
        <v>0</v>
      </c>
      <c r="L34" s="29">
        <f t="shared" si="18"/>
        <v>0</v>
      </c>
      <c r="M34" s="29">
        <f t="shared" si="18"/>
        <v>0</v>
      </c>
      <c r="N34" s="41">
        <f>N33/N24*100</f>
        <v>0.5865102639296188</v>
      </c>
    </row>
    <row r="35" spans="1:14" ht="12" customHeight="1">
      <c r="A35" s="30" t="s">
        <v>6</v>
      </c>
      <c r="B35" s="25">
        <f aca="true" t="shared" si="19" ref="B35:G35">B24-B31</f>
        <v>14</v>
      </c>
      <c r="C35" s="25">
        <f t="shared" si="19"/>
        <v>1</v>
      </c>
      <c r="D35" s="25">
        <f t="shared" si="19"/>
        <v>12</v>
      </c>
      <c r="E35" s="25">
        <f t="shared" si="19"/>
        <v>5</v>
      </c>
      <c r="F35" s="25">
        <f t="shared" si="19"/>
        <v>4</v>
      </c>
      <c r="G35" s="25">
        <f t="shared" si="19"/>
        <v>8</v>
      </c>
      <c r="H35" s="25">
        <f aca="true" t="shared" si="20" ref="H35:M35">H24-H31</f>
        <v>12</v>
      </c>
      <c r="I35" s="25">
        <f t="shared" si="20"/>
        <v>14</v>
      </c>
      <c r="J35" s="25">
        <f t="shared" si="20"/>
        <v>11</v>
      </c>
      <c r="K35" s="25">
        <f t="shared" si="20"/>
        <v>9</v>
      </c>
      <c r="L35" s="25">
        <f t="shared" si="20"/>
        <v>9</v>
      </c>
      <c r="M35" s="25">
        <f t="shared" si="20"/>
        <v>11</v>
      </c>
      <c r="N35" s="40">
        <f>SUM(B35:M35)</f>
        <v>110</v>
      </c>
    </row>
    <row r="36" spans="1:14" s="9" customFormat="1" ht="9.75" customHeight="1">
      <c r="A36" s="26" t="s">
        <v>13</v>
      </c>
      <c r="B36" s="29">
        <f aca="true" t="shared" si="21" ref="B36:M36">B35/B24*100</f>
        <v>35</v>
      </c>
      <c r="C36" s="29">
        <f t="shared" si="21"/>
        <v>4.166666666666666</v>
      </c>
      <c r="D36" s="29">
        <f t="shared" si="21"/>
        <v>41.37931034482759</v>
      </c>
      <c r="E36" s="29">
        <f t="shared" si="21"/>
        <v>41.66666666666667</v>
      </c>
      <c r="F36" s="29">
        <f t="shared" si="21"/>
        <v>33.33333333333333</v>
      </c>
      <c r="G36" s="29">
        <f t="shared" si="21"/>
        <v>42.10526315789473</v>
      </c>
      <c r="H36" s="29">
        <f t="shared" si="21"/>
        <v>52.17391304347826</v>
      </c>
      <c r="I36" s="29">
        <f t="shared" si="21"/>
        <v>38.88888888888889</v>
      </c>
      <c r="J36" s="29">
        <f t="shared" si="21"/>
        <v>50</v>
      </c>
      <c r="K36" s="29">
        <f t="shared" si="21"/>
        <v>20.454545454545457</v>
      </c>
      <c r="L36" s="29">
        <f t="shared" si="21"/>
        <v>34.61538461538461</v>
      </c>
      <c r="M36" s="29">
        <f t="shared" si="21"/>
        <v>20.37037037037037</v>
      </c>
      <c r="N36" s="41">
        <f>N35/N24*100</f>
        <v>32.25806451612903</v>
      </c>
    </row>
    <row r="37" spans="1:14" ht="12" customHeight="1">
      <c r="A37" s="30" t="s">
        <v>71</v>
      </c>
      <c r="B37" s="25">
        <v>0</v>
      </c>
      <c r="C37" s="25">
        <v>0</v>
      </c>
      <c r="D37" s="25">
        <v>0</v>
      </c>
      <c r="E37" s="25">
        <v>1</v>
      </c>
      <c r="F37" s="25">
        <v>2</v>
      </c>
      <c r="G37" s="25">
        <v>0</v>
      </c>
      <c r="H37" s="25">
        <v>2</v>
      </c>
      <c r="I37" s="25">
        <v>2</v>
      </c>
      <c r="J37" s="25">
        <v>0</v>
      </c>
      <c r="K37" s="25">
        <v>1</v>
      </c>
      <c r="L37" s="25">
        <v>1</v>
      </c>
      <c r="M37" s="25">
        <v>3</v>
      </c>
      <c r="N37" s="40">
        <f>SUM(B37:M37)</f>
        <v>12</v>
      </c>
    </row>
    <row r="38" spans="1:14" s="9" customFormat="1" ht="11.25" customHeight="1" thickBot="1">
      <c r="A38" s="31" t="s">
        <v>13</v>
      </c>
      <c r="B38" s="34">
        <f aca="true" t="shared" si="22" ref="B38:M38">B37/B24*100</f>
        <v>0</v>
      </c>
      <c r="C38" s="34">
        <f t="shared" si="22"/>
        <v>0</v>
      </c>
      <c r="D38" s="34">
        <f t="shared" si="22"/>
        <v>0</v>
      </c>
      <c r="E38" s="34">
        <f t="shared" si="22"/>
        <v>8.333333333333332</v>
      </c>
      <c r="F38" s="34">
        <f t="shared" si="22"/>
        <v>16.666666666666664</v>
      </c>
      <c r="G38" s="34">
        <f t="shared" si="22"/>
        <v>0</v>
      </c>
      <c r="H38" s="34">
        <f t="shared" si="22"/>
        <v>8.695652173913043</v>
      </c>
      <c r="I38" s="34">
        <f t="shared" si="22"/>
        <v>5.555555555555555</v>
      </c>
      <c r="J38" s="34">
        <f t="shared" si="22"/>
        <v>0</v>
      </c>
      <c r="K38" s="34">
        <f t="shared" si="22"/>
        <v>2.272727272727273</v>
      </c>
      <c r="L38" s="34">
        <f t="shared" si="22"/>
        <v>3.8461538461538463</v>
      </c>
      <c r="M38" s="34">
        <f t="shared" si="22"/>
        <v>5.555555555555555</v>
      </c>
      <c r="N38" s="42">
        <f>N37/N24*100</f>
        <v>3.519061583577713</v>
      </c>
    </row>
    <row r="39" spans="1:14" s="4" customFormat="1" ht="12" customHeight="1" thickBot="1">
      <c r="A39" s="35" t="s">
        <v>33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22</v>
      </c>
      <c r="C40" s="21">
        <v>19</v>
      </c>
      <c r="D40" s="21">
        <v>17</v>
      </c>
      <c r="E40" s="21">
        <v>54</v>
      </c>
      <c r="F40" s="21">
        <v>33</v>
      </c>
      <c r="G40" s="21">
        <v>39</v>
      </c>
      <c r="H40" s="21">
        <v>29</v>
      </c>
      <c r="I40" s="21">
        <v>20</v>
      </c>
      <c r="J40" s="21">
        <v>31</v>
      </c>
      <c r="K40" s="21">
        <v>27</v>
      </c>
      <c r="L40" s="21">
        <v>25</v>
      </c>
      <c r="M40" s="21">
        <v>35</v>
      </c>
      <c r="N40" s="18">
        <f>SUM(B40:M40)</f>
        <v>351</v>
      </c>
    </row>
    <row r="41" spans="1:14" s="3" customFormat="1" ht="12" customHeight="1" thickTop="1">
      <c r="A41" s="30" t="s">
        <v>19</v>
      </c>
      <c r="B41" s="25">
        <v>10</v>
      </c>
      <c r="C41" s="25">
        <v>7</v>
      </c>
      <c r="D41" s="25">
        <v>6</v>
      </c>
      <c r="E41" s="25">
        <v>16</v>
      </c>
      <c r="F41" s="25">
        <v>11</v>
      </c>
      <c r="G41" s="25">
        <v>15</v>
      </c>
      <c r="H41" s="25">
        <v>8</v>
      </c>
      <c r="I41" s="25">
        <v>10</v>
      </c>
      <c r="J41" s="25">
        <v>15</v>
      </c>
      <c r="K41" s="25">
        <v>12</v>
      </c>
      <c r="L41" s="25">
        <v>14</v>
      </c>
      <c r="M41" s="25">
        <v>18</v>
      </c>
      <c r="N41" s="40">
        <f>SUM(B41:M41)</f>
        <v>142</v>
      </c>
    </row>
    <row r="42" spans="1:14" s="9" customFormat="1" ht="9.75" customHeight="1">
      <c r="A42" s="26" t="s">
        <v>20</v>
      </c>
      <c r="B42" s="29">
        <f aca="true" t="shared" si="23" ref="B42:M42">B41/B40*100</f>
        <v>45.45454545454545</v>
      </c>
      <c r="C42" s="29">
        <f t="shared" si="23"/>
        <v>36.84210526315789</v>
      </c>
      <c r="D42" s="29">
        <f t="shared" si="23"/>
        <v>35.294117647058826</v>
      </c>
      <c r="E42" s="29">
        <f t="shared" si="23"/>
        <v>29.629629629629626</v>
      </c>
      <c r="F42" s="29">
        <f t="shared" si="23"/>
        <v>33.33333333333333</v>
      </c>
      <c r="G42" s="29">
        <f t="shared" si="23"/>
        <v>38.46153846153847</v>
      </c>
      <c r="H42" s="29">
        <f t="shared" si="23"/>
        <v>27.586206896551722</v>
      </c>
      <c r="I42" s="29">
        <f t="shared" si="23"/>
        <v>50</v>
      </c>
      <c r="J42" s="29">
        <f t="shared" si="23"/>
        <v>48.38709677419355</v>
      </c>
      <c r="K42" s="29">
        <f t="shared" si="23"/>
        <v>44.44444444444444</v>
      </c>
      <c r="L42" s="29">
        <f t="shared" si="23"/>
        <v>56.00000000000001</v>
      </c>
      <c r="M42" s="29">
        <f t="shared" si="23"/>
        <v>51.42857142857142</v>
      </c>
      <c r="N42" s="41">
        <f>N41/N40*100</f>
        <v>40.45584045584046</v>
      </c>
    </row>
    <row r="43" spans="1:14" s="3" customFormat="1" ht="12">
      <c r="A43" s="30" t="s">
        <v>21</v>
      </c>
      <c r="B43" s="25">
        <v>10</v>
      </c>
      <c r="C43" s="25">
        <v>10</v>
      </c>
      <c r="D43" s="25">
        <v>11</v>
      </c>
      <c r="E43" s="25">
        <v>30</v>
      </c>
      <c r="F43" s="25">
        <v>21</v>
      </c>
      <c r="G43" s="25">
        <v>19</v>
      </c>
      <c r="H43" s="25">
        <v>15</v>
      </c>
      <c r="I43" s="25">
        <v>10</v>
      </c>
      <c r="J43" s="25">
        <v>14</v>
      </c>
      <c r="K43" s="25">
        <v>12</v>
      </c>
      <c r="L43" s="25">
        <v>6</v>
      </c>
      <c r="M43" s="25">
        <v>12</v>
      </c>
      <c r="N43" s="40">
        <f>SUM(B43:M43)</f>
        <v>170</v>
      </c>
    </row>
    <row r="44" spans="1:14" s="9" customFormat="1" ht="9" customHeight="1">
      <c r="A44" s="26" t="s">
        <v>20</v>
      </c>
      <c r="B44" s="29">
        <f aca="true" t="shared" si="24" ref="B44:M44">B43/B40*100</f>
        <v>45.45454545454545</v>
      </c>
      <c r="C44" s="29">
        <f t="shared" si="24"/>
        <v>52.63157894736842</v>
      </c>
      <c r="D44" s="29">
        <f t="shared" si="24"/>
        <v>64.70588235294117</v>
      </c>
      <c r="E44" s="29">
        <f t="shared" si="24"/>
        <v>55.55555555555556</v>
      </c>
      <c r="F44" s="29">
        <f t="shared" si="24"/>
        <v>63.63636363636363</v>
      </c>
      <c r="G44" s="29">
        <f t="shared" si="24"/>
        <v>48.717948717948715</v>
      </c>
      <c r="H44" s="29">
        <f t="shared" si="24"/>
        <v>51.724137931034484</v>
      </c>
      <c r="I44" s="29">
        <f t="shared" si="24"/>
        <v>50</v>
      </c>
      <c r="J44" s="29">
        <f t="shared" si="24"/>
        <v>45.16129032258064</v>
      </c>
      <c r="K44" s="29">
        <f t="shared" si="24"/>
        <v>44.44444444444444</v>
      </c>
      <c r="L44" s="29">
        <f t="shared" si="24"/>
        <v>24</v>
      </c>
      <c r="M44" s="29">
        <f t="shared" si="24"/>
        <v>34.285714285714285</v>
      </c>
      <c r="N44" s="41">
        <f>N43/N40*100</f>
        <v>48.433048433048434</v>
      </c>
    </row>
    <row r="45" spans="1:14" s="3" customFormat="1" ht="12">
      <c r="A45" s="30" t="s">
        <v>22</v>
      </c>
      <c r="B45" s="25">
        <v>4</v>
      </c>
      <c r="C45" s="25">
        <v>3</v>
      </c>
      <c r="D45" s="25">
        <v>5</v>
      </c>
      <c r="E45" s="25">
        <v>6</v>
      </c>
      <c r="F45" s="25">
        <v>4</v>
      </c>
      <c r="G45" s="25">
        <v>7</v>
      </c>
      <c r="H45" s="25">
        <v>4</v>
      </c>
      <c r="I45" s="25">
        <v>5</v>
      </c>
      <c r="J45" s="25">
        <v>8</v>
      </c>
      <c r="K45" s="25">
        <v>6</v>
      </c>
      <c r="L45" s="25">
        <v>3</v>
      </c>
      <c r="M45" s="25">
        <v>7</v>
      </c>
      <c r="N45" s="40">
        <f>SUM(B45:M45)</f>
        <v>62</v>
      </c>
    </row>
    <row r="46" spans="1:14" s="9" customFormat="1" ht="9.75" customHeight="1">
      <c r="A46" s="26" t="s">
        <v>20</v>
      </c>
      <c r="B46" s="29">
        <f aca="true" t="shared" si="25" ref="B46:M46">B45/B40*100</f>
        <v>18.181818181818183</v>
      </c>
      <c r="C46" s="29">
        <f t="shared" si="25"/>
        <v>15.789473684210526</v>
      </c>
      <c r="D46" s="29">
        <f t="shared" si="25"/>
        <v>29.411764705882355</v>
      </c>
      <c r="E46" s="29">
        <f t="shared" si="25"/>
        <v>11.11111111111111</v>
      </c>
      <c r="F46" s="29">
        <f t="shared" si="25"/>
        <v>12.121212121212121</v>
      </c>
      <c r="G46" s="29">
        <f t="shared" si="25"/>
        <v>17.94871794871795</v>
      </c>
      <c r="H46" s="29">
        <f t="shared" si="25"/>
        <v>13.793103448275861</v>
      </c>
      <c r="I46" s="29">
        <f t="shared" si="25"/>
        <v>25</v>
      </c>
      <c r="J46" s="29">
        <f t="shared" si="25"/>
        <v>25.806451612903224</v>
      </c>
      <c r="K46" s="29">
        <f t="shared" si="25"/>
        <v>22.22222222222222</v>
      </c>
      <c r="L46" s="29">
        <f t="shared" si="25"/>
        <v>12</v>
      </c>
      <c r="M46" s="29">
        <f t="shared" si="25"/>
        <v>20</v>
      </c>
      <c r="N46" s="41">
        <f>N45/N40*100</f>
        <v>17.663817663817664</v>
      </c>
    </row>
    <row r="47" spans="1:14" s="3" customFormat="1" ht="12">
      <c r="A47" s="30" t="s">
        <v>53</v>
      </c>
      <c r="B47" s="25">
        <v>7</v>
      </c>
      <c r="C47" s="25">
        <v>10</v>
      </c>
      <c r="D47" s="25">
        <v>10</v>
      </c>
      <c r="E47" s="25">
        <v>13</v>
      </c>
      <c r="F47" s="25">
        <v>17</v>
      </c>
      <c r="G47" s="25">
        <v>15</v>
      </c>
      <c r="H47" s="25">
        <v>13</v>
      </c>
      <c r="I47" s="25">
        <v>10</v>
      </c>
      <c r="J47" s="25">
        <v>14</v>
      </c>
      <c r="K47" s="25">
        <v>11</v>
      </c>
      <c r="L47" s="25">
        <v>5</v>
      </c>
      <c r="M47" s="25">
        <v>10</v>
      </c>
      <c r="N47" s="40">
        <f>SUM(B47:M47)</f>
        <v>135</v>
      </c>
    </row>
    <row r="48" spans="1:14" s="9" customFormat="1" ht="9" customHeight="1">
      <c r="A48" s="26" t="s">
        <v>20</v>
      </c>
      <c r="B48" s="29">
        <f aca="true" t="shared" si="26" ref="B48:M48">B47/B40*100</f>
        <v>31.818181818181817</v>
      </c>
      <c r="C48" s="29">
        <f t="shared" si="26"/>
        <v>52.63157894736842</v>
      </c>
      <c r="D48" s="29">
        <f t="shared" si="26"/>
        <v>58.82352941176471</v>
      </c>
      <c r="E48" s="29">
        <f t="shared" si="26"/>
        <v>24.074074074074073</v>
      </c>
      <c r="F48" s="29">
        <f t="shared" si="26"/>
        <v>51.515151515151516</v>
      </c>
      <c r="G48" s="29">
        <f t="shared" si="26"/>
        <v>38.46153846153847</v>
      </c>
      <c r="H48" s="29">
        <f t="shared" si="26"/>
        <v>44.827586206896555</v>
      </c>
      <c r="I48" s="29">
        <f t="shared" si="26"/>
        <v>50</v>
      </c>
      <c r="J48" s="29">
        <f t="shared" si="26"/>
        <v>45.16129032258064</v>
      </c>
      <c r="K48" s="29">
        <f t="shared" si="26"/>
        <v>40.74074074074074</v>
      </c>
      <c r="L48" s="29">
        <f t="shared" si="26"/>
        <v>20</v>
      </c>
      <c r="M48" s="29">
        <f t="shared" si="26"/>
        <v>28.57142857142857</v>
      </c>
      <c r="N48" s="41">
        <f>N47/N40*100</f>
        <v>38.46153846153847</v>
      </c>
    </row>
    <row r="49" spans="1:14" s="3" customFormat="1" ht="12">
      <c r="A49" s="60" t="s">
        <v>54</v>
      </c>
      <c r="B49" s="46">
        <f aca="true" t="shared" si="27" ref="B49:G49">B43-B47</f>
        <v>3</v>
      </c>
      <c r="C49" s="46">
        <f t="shared" si="27"/>
        <v>0</v>
      </c>
      <c r="D49" s="46">
        <f t="shared" si="27"/>
        <v>1</v>
      </c>
      <c r="E49" s="46">
        <f t="shared" si="27"/>
        <v>17</v>
      </c>
      <c r="F49" s="46">
        <f t="shared" si="27"/>
        <v>4</v>
      </c>
      <c r="G49" s="46">
        <f t="shared" si="27"/>
        <v>4</v>
      </c>
      <c r="H49" s="46">
        <f aca="true" t="shared" si="28" ref="H49:M49">H43-H47</f>
        <v>2</v>
      </c>
      <c r="I49" s="46">
        <f t="shared" si="28"/>
        <v>0</v>
      </c>
      <c r="J49" s="46">
        <f t="shared" si="28"/>
        <v>0</v>
      </c>
      <c r="K49" s="46">
        <f t="shared" si="28"/>
        <v>1</v>
      </c>
      <c r="L49" s="46">
        <f t="shared" si="28"/>
        <v>1</v>
      </c>
      <c r="M49" s="46">
        <f t="shared" si="28"/>
        <v>2</v>
      </c>
      <c r="N49" s="61">
        <f>SUM(B49:M49)</f>
        <v>35</v>
      </c>
    </row>
    <row r="50" spans="1:14" s="2" customFormat="1" ht="9" customHeight="1" thickBot="1">
      <c r="A50" s="31" t="s">
        <v>20</v>
      </c>
      <c r="B50" s="43">
        <f aca="true" t="shared" si="29" ref="B50:M50">B49/B40*100</f>
        <v>13.636363636363635</v>
      </c>
      <c r="C50" s="43">
        <f t="shared" si="29"/>
        <v>0</v>
      </c>
      <c r="D50" s="43">
        <f t="shared" si="29"/>
        <v>5.88235294117647</v>
      </c>
      <c r="E50" s="43">
        <f t="shared" si="29"/>
        <v>31.48148148148148</v>
      </c>
      <c r="F50" s="43">
        <f t="shared" si="29"/>
        <v>12.121212121212121</v>
      </c>
      <c r="G50" s="43">
        <f t="shared" si="29"/>
        <v>10.256410256410255</v>
      </c>
      <c r="H50" s="43">
        <f t="shared" si="29"/>
        <v>6.896551724137931</v>
      </c>
      <c r="I50" s="43">
        <f t="shared" si="29"/>
        <v>0</v>
      </c>
      <c r="J50" s="43">
        <f t="shared" si="29"/>
        <v>0</v>
      </c>
      <c r="K50" s="43">
        <f t="shared" si="29"/>
        <v>3.7037037037037033</v>
      </c>
      <c r="L50" s="43">
        <f t="shared" si="29"/>
        <v>4</v>
      </c>
      <c r="M50" s="43">
        <f t="shared" si="29"/>
        <v>5.714285714285714</v>
      </c>
      <c r="N50" s="44">
        <f>N49/N40*100</f>
        <v>9.971509971509972</v>
      </c>
    </row>
    <row r="51" spans="1:14" s="3" customFormat="1" ht="12">
      <c r="A51" s="30" t="s">
        <v>55</v>
      </c>
      <c r="B51" s="25">
        <v>2</v>
      </c>
      <c r="C51" s="25">
        <v>0</v>
      </c>
      <c r="D51" s="25">
        <v>1</v>
      </c>
      <c r="E51" s="25">
        <v>2</v>
      </c>
      <c r="F51" s="25">
        <v>4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1</v>
      </c>
      <c r="M51" s="25">
        <v>0</v>
      </c>
      <c r="N51" s="40">
        <f>SUM(B51:M51)</f>
        <v>11</v>
      </c>
    </row>
    <row r="52" spans="1:14" s="9" customFormat="1" ht="9.75" customHeight="1">
      <c r="A52" s="26" t="s">
        <v>20</v>
      </c>
      <c r="B52" s="29">
        <f aca="true" t="shared" si="30" ref="B52:M52">B51/B40*100</f>
        <v>9.090909090909092</v>
      </c>
      <c r="C52" s="29">
        <f t="shared" si="30"/>
        <v>0</v>
      </c>
      <c r="D52" s="29">
        <f t="shared" si="30"/>
        <v>5.88235294117647</v>
      </c>
      <c r="E52" s="29">
        <f t="shared" si="30"/>
        <v>3.7037037037037033</v>
      </c>
      <c r="F52" s="29">
        <f t="shared" si="30"/>
        <v>12.121212121212121</v>
      </c>
      <c r="G52" s="29">
        <f t="shared" si="30"/>
        <v>0</v>
      </c>
      <c r="H52" s="29">
        <f t="shared" si="30"/>
        <v>0</v>
      </c>
      <c r="I52" s="29">
        <f t="shared" si="30"/>
        <v>0</v>
      </c>
      <c r="J52" s="29">
        <f t="shared" si="30"/>
        <v>0</v>
      </c>
      <c r="K52" s="29">
        <f t="shared" si="30"/>
        <v>3.7037037037037033</v>
      </c>
      <c r="L52" s="29">
        <f t="shared" si="30"/>
        <v>4</v>
      </c>
      <c r="M52" s="29">
        <f t="shared" si="30"/>
        <v>0</v>
      </c>
      <c r="N52" s="41">
        <f>N51/N40*100</f>
        <v>3.133903133903134</v>
      </c>
    </row>
    <row r="53" spans="1:14" s="3" customFormat="1" ht="12">
      <c r="A53" s="30" t="s">
        <v>56</v>
      </c>
      <c r="B53" s="25">
        <v>1</v>
      </c>
      <c r="C53" s="25">
        <v>0</v>
      </c>
      <c r="D53" s="25">
        <v>0</v>
      </c>
      <c r="E53" s="25">
        <v>15</v>
      </c>
      <c r="F53" s="25">
        <v>0</v>
      </c>
      <c r="G53" s="25">
        <v>4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40">
        <f>SUM(B53:M53)</f>
        <v>22</v>
      </c>
    </row>
    <row r="54" spans="1:14" s="9" customFormat="1" ht="9.75" customHeight="1">
      <c r="A54" s="26" t="s">
        <v>20</v>
      </c>
      <c r="B54" s="29">
        <f aca="true" t="shared" si="31" ref="B54:M54">B53/B40*100</f>
        <v>4.545454545454546</v>
      </c>
      <c r="C54" s="29">
        <f t="shared" si="31"/>
        <v>0</v>
      </c>
      <c r="D54" s="29">
        <f t="shared" si="31"/>
        <v>0</v>
      </c>
      <c r="E54" s="29">
        <f t="shared" si="31"/>
        <v>27.77777777777778</v>
      </c>
      <c r="F54" s="29">
        <f t="shared" si="31"/>
        <v>0</v>
      </c>
      <c r="G54" s="29">
        <f t="shared" si="31"/>
        <v>10.256410256410255</v>
      </c>
      <c r="H54" s="29">
        <f t="shared" si="31"/>
        <v>6.896551724137931</v>
      </c>
      <c r="I54" s="29">
        <f t="shared" si="31"/>
        <v>0</v>
      </c>
      <c r="J54" s="29">
        <f t="shared" si="31"/>
        <v>0</v>
      </c>
      <c r="K54" s="29">
        <f t="shared" si="31"/>
        <v>0</v>
      </c>
      <c r="L54" s="29">
        <f t="shared" si="31"/>
        <v>0</v>
      </c>
      <c r="M54" s="29">
        <f t="shared" si="31"/>
        <v>0</v>
      </c>
      <c r="N54" s="41">
        <f>N53/N40*100</f>
        <v>6.267806267806268</v>
      </c>
    </row>
    <row r="55" spans="1:14" s="3" customFormat="1" ht="10.5" customHeight="1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.75" customHeight="1">
      <c r="A56" s="26" t="s">
        <v>20</v>
      </c>
      <c r="B56" s="29">
        <f aca="true" t="shared" si="32" ref="B56:M56">B55/B40*100</f>
        <v>0</v>
      </c>
      <c r="C56" s="29">
        <f t="shared" si="32"/>
        <v>0</v>
      </c>
      <c r="D56" s="29">
        <f t="shared" si="32"/>
        <v>0</v>
      </c>
      <c r="E56" s="29">
        <f t="shared" si="32"/>
        <v>0</v>
      </c>
      <c r="F56" s="29">
        <f t="shared" si="32"/>
        <v>0</v>
      </c>
      <c r="G56" s="29">
        <f t="shared" si="32"/>
        <v>0</v>
      </c>
      <c r="H56" s="29">
        <f t="shared" si="32"/>
        <v>0</v>
      </c>
      <c r="I56" s="29">
        <f t="shared" si="32"/>
        <v>0</v>
      </c>
      <c r="J56" s="29">
        <f t="shared" si="32"/>
        <v>0</v>
      </c>
      <c r="K56" s="29">
        <f t="shared" si="32"/>
        <v>0</v>
      </c>
      <c r="L56" s="29">
        <f t="shared" si="32"/>
        <v>0</v>
      </c>
      <c r="M56" s="29">
        <f t="shared" si="32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0</v>
      </c>
    </row>
    <row r="58" spans="1:14" s="9" customFormat="1" ht="9" customHeight="1">
      <c r="A58" s="26" t="s">
        <v>20</v>
      </c>
      <c r="B58" s="29">
        <f aca="true" t="shared" si="33" ref="B58:M58">B57/B40*100</f>
        <v>0</v>
      </c>
      <c r="C58" s="29">
        <f t="shared" si="33"/>
        <v>0</v>
      </c>
      <c r="D58" s="29">
        <f t="shared" si="33"/>
        <v>0</v>
      </c>
      <c r="E58" s="29">
        <f t="shared" si="33"/>
        <v>0</v>
      </c>
      <c r="F58" s="29">
        <f t="shared" si="33"/>
        <v>0</v>
      </c>
      <c r="G58" s="29">
        <f t="shared" si="33"/>
        <v>0</v>
      </c>
      <c r="H58" s="29">
        <f t="shared" si="33"/>
        <v>0</v>
      </c>
      <c r="I58" s="29">
        <f t="shared" si="33"/>
        <v>0</v>
      </c>
      <c r="J58" s="29">
        <f t="shared" si="33"/>
        <v>0</v>
      </c>
      <c r="K58" s="29">
        <f t="shared" si="33"/>
        <v>0</v>
      </c>
      <c r="L58" s="29">
        <f t="shared" si="33"/>
        <v>0</v>
      </c>
      <c r="M58" s="29">
        <f t="shared" si="33"/>
        <v>0</v>
      </c>
      <c r="N58" s="41">
        <f>N57/N40*100</f>
        <v>0</v>
      </c>
    </row>
    <row r="59" spans="1:14" s="2" customFormat="1" ht="28.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2</v>
      </c>
      <c r="N59" s="40">
        <f>SUM(B59:M59)</f>
        <v>2</v>
      </c>
    </row>
    <row r="60" spans="1:14" s="9" customFormat="1" ht="9" customHeight="1">
      <c r="A60" s="26" t="s">
        <v>20</v>
      </c>
      <c r="B60" s="29">
        <f aca="true" t="shared" si="34" ref="B60:M60">B59/B40*100</f>
        <v>0</v>
      </c>
      <c r="C60" s="29">
        <f t="shared" si="34"/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5.714285714285714</v>
      </c>
      <c r="N60" s="41">
        <f>N59/N40*100</f>
        <v>0.5698005698005698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0</v>
      </c>
    </row>
    <row r="62" spans="1:14" s="9" customFormat="1" ht="9.75" customHeight="1">
      <c r="A62" s="26" t="s">
        <v>20</v>
      </c>
      <c r="B62" s="29">
        <f aca="true" t="shared" si="35" ref="B62:N62">B61/B40*100</f>
        <v>0</v>
      </c>
      <c r="C62" s="29">
        <f t="shared" si="35"/>
        <v>0</v>
      </c>
      <c r="D62" s="29">
        <f t="shared" si="35"/>
        <v>0</v>
      </c>
      <c r="E62" s="29">
        <f t="shared" si="35"/>
        <v>0</v>
      </c>
      <c r="F62" s="29">
        <f t="shared" si="35"/>
        <v>0</v>
      </c>
      <c r="G62" s="29">
        <f t="shared" si="35"/>
        <v>0</v>
      </c>
      <c r="H62" s="29">
        <f t="shared" si="35"/>
        <v>0</v>
      </c>
      <c r="I62" s="29">
        <f t="shared" si="35"/>
        <v>0</v>
      </c>
      <c r="J62" s="29">
        <f t="shared" si="35"/>
        <v>0</v>
      </c>
      <c r="K62" s="29">
        <f t="shared" si="35"/>
        <v>0</v>
      </c>
      <c r="L62" s="29">
        <f t="shared" si="35"/>
        <v>0</v>
      </c>
      <c r="M62" s="29">
        <f t="shared" si="35"/>
        <v>0</v>
      </c>
      <c r="N62" s="41">
        <f t="shared" si="35"/>
        <v>0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11.25" customHeight="1">
      <c r="A64" s="26" t="s">
        <v>20</v>
      </c>
      <c r="B64" s="29">
        <f aca="true" t="shared" si="36" ref="B64:N64">B63/B40*100</f>
        <v>0</v>
      </c>
      <c r="C64" s="29">
        <f t="shared" si="36"/>
        <v>0</v>
      </c>
      <c r="D64" s="29">
        <f t="shared" si="36"/>
        <v>0</v>
      </c>
      <c r="E64" s="29">
        <f t="shared" si="36"/>
        <v>0</v>
      </c>
      <c r="F64" s="29">
        <f t="shared" si="36"/>
        <v>0</v>
      </c>
      <c r="G64" s="29">
        <f t="shared" si="36"/>
        <v>0</v>
      </c>
      <c r="H64" s="29">
        <f t="shared" si="36"/>
        <v>0</v>
      </c>
      <c r="I64" s="29">
        <f t="shared" si="36"/>
        <v>0</v>
      </c>
      <c r="J64" s="29">
        <f t="shared" si="36"/>
        <v>0</v>
      </c>
      <c r="K64" s="29">
        <f t="shared" si="36"/>
        <v>0</v>
      </c>
      <c r="L64" s="29">
        <f t="shared" si="36"/>
        <v>0</v>
      </c>
      <c r="M64" s="29">
        <f t="shared" si="36"/>
        <v>0</v>
      </c>
      <c r="N64" s="41">
        <f t="shared" si="36"/>
        <v>0</v>
      </c>
    </row>
    <row r="65" spans="1:14" s="9" customFormat="1" ht="11.2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11.25" customHeight="1" thickBot="1">
      <c r="A66" s="31" t="s">
        <v>20</v>
      </c>
      <c r="B66" s="34">
        <f>B65/B40*100</f>
        <v>0</v>
      </c>
      <c r="C66" s="34">
        <f>C65/C40*100</f>
        <v>0</v>
      </c>
      <c r="D66" s="34">
        <f>D65/D40*100</f>
        <v>0</v>
      </c>
      <c r="E66" s="34">
        <f>E65/E40*100</f>
        <v>0</v>
      </c>
      <c r="F66" s="34">
        <f>F65/F40*100</f>
        <v>0</v>
      </c>
      <c r="G66" s="34">
        <f aca="true" t="shared" si="37" ref="G66:M66">G65/G40*100</f>
        <v>0</v>
      </c>
      <c r="H66" s="34">
        <f t="shared" si="37"/>
        <v>0</v>
      </c>
      <c r="I66" s="34">
        <f t="shared" si="37"/>
        <v>0</v>
      </c>
      <c r="J66" s="34">
        <f t="shared" si="37"/>
        <v>0</v>
      </c>
      <c r="K66" s="34">
        <f t="shared" si="37"/>
        <v>0</v>
      </c>
      <c r="L66" s="34">
        <f t="shared" si="37"/>
        <v>0</v>
      </c>
      <c r="M66" s="34">
        <f t="shared" si="37"/>
        <v>0</v>
      </c>
      <c r="N66" s="42">
        <f>N65/N40*100</f>
        <v>0</v>
      </c>
    </row>
    <row r="67" spans="1:14" s="3" customFormat="1" ht="11.25" customHeight="1">
      <c r="A67" s="30" t="s">
        <v>66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1</v>
      </c>
      <c r="K67" s="25">
        <v>1</v>
      </c>
      <c r="L67" s="25">
        <v>6</v>
      </c>
      <c r="M67" s="25">
        <v>2</v>
      </c>
      <c r="N67" s="40">
        <f>SUM(B67:M67)</f>
        <v>10</v>
      </c>
    </row>
    <row r="68" spans="1:14" s="9" customFormat="1" ht="9.75" customHeight="1">
      <c r="A68" s="26" t="s">
        <v>20</v>
      </c>
      <c r="B68" s="29">
        <f aca="true" t="shared" si="38" ref="B68:M68">B67/B40*100</f>
        <v>0</v>
      </c>
      <c r="C68" s="29">
        <f t="shared" si="38"/>
        <v>0</v>
      </c>
      <c r="D68" s="29">
        <f t="shared" si="38"/>
        <v>0</v>
      </c>
      <c r="E68" s="29">
        <f t="shared" si="38"/>
        <v>0</v>
      </c>
      <c r="F68" s="29">
        <f t="shared" si="38"/>
        <v>0</v>
      </c>
      <c r="G68" s="29">
        <f t="shared" si="38"/>
        <v>0</v>
      </c>
      <c r="H68" s="29">
        <f t="shared" si="38"/>
        <v>0</v>
      </c>
      <c r="I68" s="29">
        <f t="shared" si="38"/>
        <v>0</v>
      </c>
      <c r="J68" s="29">
        <f t="shared" si="38"/>
        <v>3.225806451612903</v>
      </c>
      <c r="K68" s="29">
        <f t="shared" si="38"/>
        <v>3.7037037037037033</v>
      </c>
      <c r="L68" s="29">
        <f t="shared" si="38"/>
        <v>24</v>
      </c>
      <c r="M68" s="29">
        <f t="shared" si="38"/>
        <v>5.714285714285714</v>
      </c>
      <c r="N68" s="41">
        <f>N67/N40*100</f>
        <v>2.849002849002849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40">
        <f>SUM(B69:M69)</f>
        <v>0</v>
      </c>
    </row>
    <row r="70" spans="1:14" s="9" customFormat="1" ht="9.75" customHeight="1">
      <c r="A70" s="26" t="s">
        <v>20</v>
      </c>
      <c r="B70" s="29">
        <f aca="true" t="shared" si="39" ref="B70:N70">B69/B40*100</f>
        <v>0</v>
      </c>
      <c r="C70" s="29">
        <f t="shared" si="39"/>
        <v>0</v>
      </c>
      <c r="D70" s="29">
        <f t="shared" si="39"/>
        <v>0</v>
      </c>
      <c r="E70" s="29">
        <f t="shared" si="39"/>
        <v>0</v>
      </c>
      <c r="F70" s="29">
        <f t="shared" si="39"/>
        <v>0</v>
      </c>
      <c r="G70" s="29">
        <f t="shared" si="39"/>
        <v>0</v>
      </c>
      <c r="H70" s="29">
        <f t="shared" si="39"/>
        <v>0</v>
      </c>
      <c r="I70" s="29">
        <f t="shared" si="39"/>
        <v>0</v>
      </c>
      <c r="J70" s="29">
        <f t="shared" si="39"/>
        <v>0</v>
      </c>
      <c r="K70" s="29">
        <f t="shared" si="39"/>
        <v>0</v>
      </c>
      <c r="L70" s="29">
        <f t="shared" si="39"/>
        <v>0</v>
      </c>
      <c r="M70" s="29">
        <f t="shared" si="39"/>
        <v>0</v>
      </c>
      <c r="N70" s="41">
        <f t="shared" si="39"/>
        <v>0</v>
      </c>
    </row>
    <row r="71" spans="1:14" s="3" customFormat="1" ht="11.25" customHeight="1">
      <c r="A71" s="30" t="s">
        <v>67</v>
      </c>
      <c r="B71" s="25">
        <v>1</v>
      </c>
      <c r="C71" s="25">
        <v>1</v>
      </c>
      <c r="D71" s="25">
        <v>0</v>
      </c>
      <c r="E71" s="25">
        <v>1</v>
      </c>
      <c r="F71" s="25">
        <v>1</v>
      </c>
      <c r="G71" s="25">
        <v>3</v>
      </c>
      <c r="H71" s="25">
        <v>1</v>
      </c>
      <c r="I71" s="25">
        <v>1</v>
      </c>
      <c r="J71" s="25">
        <v>2</v>
      </c>
      <c r="K71" s="25">
        <v>4</v>
      </c>
      <c r="L71" s="25">
        <v>2</v>
      </c>
      <c r="M71" s="25">
        <v>6</v>
      </c>
      <c r="N71" s="40">
        <f>SUM(B71:M71)</f>
        <v>23</v>
      </c>
    </row>
    <row r="72" spans="1:14" s="9" customFormat="1" ht="9" customHeight="1">
      <c r="A72" s="26" t="s">
        <v>20</v>
      </c>
      <c r="B72" s="29">
        <f aca="true" t="shared" si="40" ref="B72:M72">B71/B40*100</f>
        <v>4.545454545454546</v>
      </c>
      <c r="C72" s="29">
        <f t="shared" si="40"/>
        <v>5.263157894736842</v>
      </c>
      <c r="D72" s="29">
        <f t="shared" si="40"/>
        <v>0</v>
      </c>
      <c r="E72" s="29">
        <f t="shared" si="40"/>
        <v>1.8518518518518516</v>
      </c>
      <c r="F72" s="29">
        <f t="shared" si="40"/>
        <v>3.0303030303030303</v>
      </c>
      <c r="G72" s="29">
        <f t="shared" si="40"/>
        <v>7.6923076923076925</v>
      </c>
      <c r="H72" s="29">
        <f t="shared" si="40"/>
        <v>3.4482758620689653</v>
      </c>
      <c r="I72" s="29">
        <f t="shared" si="40"/>
        <v>5</v>
      </c>
      <c r="J72" s="29">
        <f t="shared" si="40"/>
        <v>6.451612903225806</v>
      </c>
      <c r="K72" s="29">
        <f t="shared" si="40"/>
        <v>14.814814814814813</v>
      </c>
      <c r="L72" s="29">
        <f t="shared" si="40"/>
        <v>8</v>
      </c>
      <c r="M72" s="29">
        <f t="shared" si="40"/>
        <v>17.142857142857142</v>
      </c>
      <c r="N72" s="41">
        <f>N71/N40*100</f>
        <v>6.552706552706552</v>
      </c>
    </row>
    <row r="73" spans="1:14" s="3" customFormat="1" ht="12">
      <c r="A73" s="30" t="s">
        <v>23</v>
      </c>
      <c r="B73" s="25">
        <v>5</v>
      </c>
      <c r="C73" s="25">
        <v>4</v>
      </c>
      <c r="D73" s="25">
        <v>5</v>
      </c>
      <c r="E73" s="25">
        <v>12</v>
      </c>
      <c r="F73" s="25">
        <v>7</v>
      </c>
      <c r="G73" s="25">
        <v>8</v>
      </c>
      <c r="H73" s="25">
        <v>5</v>
      </c>
      <c r="I73" s="25">
        <v>5</v>
      </c>
      <c r="J73" s="25">
        <v>11</v>
      </c>
      <c r="K73" s="25">
        <v>8</v>
      </c>
      <c r="L73" s="25">
        <v>7</v>
      </c>
      <c r="M73" s="25">
        <v>12</v>
      </c>
      <c r="N73" s="40">
        <f>SUM(B73:M73)</f>
        <v>89</v>
      </c>
    </row>
    <row r="74" spans="1:14" s="9" customFormat="1" ht="9.75" customHeight="1">
      <c r="A74" s="26" t="s">
        <v>20</v>
      </c>
      <c r="B74" s="29">
        <f aca="true" t="shared" si="41" ref="B74:M74">B73/B40*100</f>
        <v>22.727272727272727</v>
      </c>
      <c r="C74" s="29">
        <f t="shared" si="41"/>
        <v>21.052631578947366</v>
      </c>
      <c r="D74" s="29">
        <f t="shared" si="41"/>
        <v>29.411764705882355</v>
      </c>
      <c r="E74" s="29">
        <f t="shared" si="41"/>
        <v>22.22222222222222</v>
      </c>
      <c r="F74" s="29">
        <f t="shared" si="41"/>
        <v>21.21212121212121</v>
      </c>
      <c r="G74" s="29">
        <f t="shared" si="41"/>
        <v>20.51282051282051</v>
      </c>
      <c r="H74" s="29">
        <f t="shared" si="41"/>
        <v>17.24137931034483</v>
      </c>
      <c r="I74" s="29">
        <f t="shared" si="41"/>
        <v>25</v>
      </c>
      <c r="J74" s="29">
        <f t="shared" si="41"/>
        <v>35.483870967741936</v>
      </c>
      <c r="K74" s="29">
        <f t="shared" si="41"/>
        <v>29.629629629629626</v>
      </c>
      <c r="L74" s="29">
        <f t="shared" si="41"/>
        <v>28.000000000000004</v>
      </c>
      <c r="M74" s="29">
        <f t="shared" si="41"/>
        <v>34.285714285714285</v>
      </c>
      <c r="N74" s="41">
        <f>N73/N40*100</f>
        <v>25.356125356125357</v>
      </c>
    </row>
    <row r="75" spans="1:14" s="3" customFormat="1" ht="11.25" customHeight="1">
      <c r="A75" s="30" t="s">
        <v>59</v>
      </c>
      <c r="B75" s="25">
        <v>4</v>
      </c>
      <c r="C75" s="25">
        <v>4</v>
      </c>
      <c r="D75" s="25">
        <v>1</v>
      </c>
      <c r="E75" s="25">
        <v>6</v>
      </c>
      <c r="F75" s="25">
        <v>3</v>
      </c>
      <c r="G75" s="25">
        <v>3</v>
      </c>
      <c r="H75" s="25">
        <v>5</v>
      </c>
      <c r="I75" s="25">
        <v>1</v>
      </c>
      <c r="J75" s="25">
        <v>3</v>
      </c>
      <c r="K75" s="25">
        <v>0</v>
      </c>
      <c r="L75" s="25">
        <v>3</v>
      </c>
      <c r="M75" s="25">
        <v>2</v>
      </c>
      <c r="N75" s="40">
        <f>SUM(B75:M75)</f>
        <v>35</v>
      </c>
    </row>
    <row r="76" spans="1:14" s="9" customFormat="1" ht="9" customHeight="1">
      <c r="A76" s="26" t="s">
        <v>20</v>
      </c>
      <c r="B76" s="29">
        <f aca="true" t="shared" si="42" ref="B76:M76">B75/B40*100</f>
        <v>18.181818181818183</v>
      </c>
      <c r="C76" s="29">
        <f t="shared" si="42"/>
        <v>21.052631578947366</v>
      </c>
      <c r="D76" s="29">
        <f t="shared" si="42"/>
        <v>5.88235294117647</v>
      </c>
      <c r="E76" s="29">
        <f t="shared" si="42"/>
        <v>11.11111111111111</v>
      </c>
      <c r="F76" s="29">
        <f t="shared" si="42"/>
        <v>9.090909090909092</v>
      </c>
      <c r="G76" s="29">
        <f t="shared" si="42"/>
        <v>7.6923076923076925</v>
      </c>
      <c r="H76" s="29">
        <f t="shared" si="42"/>
        <v>17.24137931034483</v>
      </c>
      <c r="I76" s="29">
        <f t="shared" si="42"/>
        <v>5</v>
      </c>
      <c r="J76" s="29">
        <f t="shared" si="42"/>
        <v>9.67741935483871</v>
      </c>
      <c r="K76" s="29">
        <f t="shared" si="42"/>
        <v>0</v>
      </c>
      <c r="L76" s="29">
        <f t="shared" si="42"/>
        <v>12</v>
      </c>
      <c r="M76" s="29">
        <f t="shared" si="42"/>
        <v>5.714285714285714</v>
      </c>
      <c r="N76" s="41">
        <f>N75/N40*100</f>
        <v>9.971509971509972</v>
      </c>
    </row>
    <row r="77" spans="1:14" s="3" customFormat="1" ht="11.25" customHeight="1">
      <c r="A77" s="30" t="s">
        <v>30</v>
      </c>
      <c r="B77" s="25">
        <f aca="true" t="shared" si="43" ref="B77:G77">B40-B43-B67-B71-B73-B75</f>
        <v>2</v>
      </c>
      <c r="C77" s="25">
        <f t="shared" si="43"/>
        <v>0</v>
      </c>
      <c r="D77" s="25">
        <f t="shared" si="43"/>
        <v>0</v>
      </c>
      <c r="E77" s="25">
        <f t="shared" si="43"/>
        <v>5</v>
      </c>
      <c r="F77" s="25">
        <f t="shared" si="43"/>
        <v>1</v>
      </c>
      <c r="G77" s="25">
        <f t="shared" si="43"/>
        <v>6</v>
      </c>
      <c r="H77" s="25">
        <f>H40-H43-H67-H71-H73-H75</f>
        <v>3</v>
      </c>
      <c r="I77" s="25">
        <f>I40-I43-I67-I71-I73-I75</f>
        <v>3</v>
      </c>
      <c r="J77" s="25">
        <f>J40-J43-J67-J71-J73-J75</f>
        <v>0</v>
      </c>
      <c r="K77" s="25">
        <f>K40-K43-K67-K69-K71-K73-K75</f>
        <v>2</v>
      </c>
      <c r="L77" s="25">
        <f>L40-L43-L67-L69-L71-L73-L75</f>
        <v>1</v>
      </c>
      <c r="M77" s="25">
        <f>M40-M43-M67-M69-M71-M73-M75</f>
        <v>1</v>
      </c>
      <c r="N77" s="40">
        <f>SUM(B77:M77)</f>
        <v>24</v>
      </c>
    </row>
    <row r="78" spans="1:14" s="2" customFormat="1" ht="9.75" customHeight="1" thickBot="1">
      <c r="A78" s="31" t="s">
        <v>20</v>
      </c>
      <c r="B78" s="43">
        <f aca="true" t="shared" si="44" ref="B78:M78">B77/B40*100</f>
        <v>9.090909090909092</v>
      </c>
      <c r="C78" s="43">
        <f t="shared" si="44"/>
        <v>0</v>
      </c>
      <c r="D78" s="43">
        <f t="shared" si="44"/>
        <v>0</v>
      </c>
      <c r="E78" s="43">
        <f t="shared" si="44"/>
        <v>9.25925925925926</v>
      </c>
      <c r="F78" s="43">
        <f t="shared" si="44"/>
        <v>3.0303030303030303</v>
      </c>
      <c r="G78" s="43">
        <f t="shared" si="44"/>
        <v>15.384615384615385</v>
      </c>
      <c r="H78" s="43">
        <f t="shared" si="44"/>
        <v>10.344827586206897</v>
      </c>
      <c r="I78" s="43">
        <f t="shared" si="44"/>
        <v>15</v>
      </c>
      <c r="J78" s="43">
        <f t="shared" si="44"/>
        <v>0</v>
      </c>
      <c r="K78" s="43">
        <f t="shared" si="44"/>
        <v>7.4074074074074066</v>
      </c>
      <c r="L78" s="43">
        <f t="shared" si="44"/>
        <v>4</v>
      </c>
      <c r="M78" s="43">
        <f t="shared" si="44"/>
        <v>2.857142857142857</v>
      </c>
      <c r="N78" s="44">
        <f>N77/N40*100</f>
        <v>6.837606837606838</v>
      </c>
    </row>
  </sheetData>
  <printOptions/>
  <pageMargins left="0.75" right="0.29" top="0.15" bottom="0.17" header="0.09" footer="0.07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N78"/>
  <sheetViews>
    <sheetView showGridLines="0" workbookViewId="0" topLeftCell="A1">
      <selection activeCell="M6" sqref="M6"/>
    </sheetView>
  </sheetViews>
  <sheetFormatPr defaultColWidth="9.00390625" defaultRowHeight="12.75"/>
  <cols>
    <col min="1" max="1" width="17.75390625" style="45" customWidth="1"/>
    <col min="2" max="14" width="5.75390625" style="45" customWidth="1"/>
  </cols>
  <sheetData>
    <row r="1" spans="1:14" s="5" customFormat="1" ht="12" customHeight="1" thickBo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17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401</v>
      </c>
      <c r="C3" s="20">
        <v>433</v>
      </c>
      <c r="D3" s="21">
        <v>427</v>
      </c>
      <c r="E3" s="21">
        <v>435</v>
      </c>
      <c r="F3" s="21">
        <v>412</v>
      </c>
      <c r="G3" s="21">
        <v>378</v>
      </c>
      <c r="H3" s="21">
        <v>357</v>
      </c>
      <c r="I3" s="21">
        <v>348</v>
      </c>
      <c r="J3" s="21">
        <v>348</v>
      </c>
      <c r="K3" s="21">
        <v>330</v>
      </c>
      <c r="L3" s="21">
        <v>326</v>
      </c>
      <c r="M3" s="21">
        <v>321</v>
      </c>
      <c r="N3" s="21">
        <v>330</v>
      </c>
    </row>
    <row r="4" spans="1:14" s="5" customFormat="1" ht="12" customHeight="1" thickTop="1">
      <c r="A4" s="22" t="s">
        <v>3</v>
      </c>
      <c r="B4" s="23">
        <v>168</v>
      </c>
      <c r="C4" s="24">
        <v>165</v>
      </c>
      <c r="D4" s="25">
        <v>165</v>
      </c>
      <c r="E4" s="25">
        <v>174</v>
      </c>
      <c r="F4" s="25">
        <v>173</v>
      </c>
      <c r="G4" s="25">
        <v>163</v>
      </c>
      <c r="H4" s="25">
        <v>150</v>
      </c>
      <c r="I4" s="25">
        <v>146</v>
      </c>
      <c r="J4" s="25">
        <v>155</v>
      </c>
      <c r="K4" s="25">
        <v>151</v>
      </c>
      <c r="L4" s="25">
        <v>150</v>
      </c>
      <c r="M4" s="25">
        <v>141</v>
      </c>
      <c r="N4" s="25">
        <v>143</v>
      </c>
    </row>
    <row r="5" spans="1:14" s="8" customFormat="1" ht="10.5" customHeight="1">
      <c r="A5" s="26" t="s">
        <v>4</v>
      </c>
      <c r="B5" s="27">
        <f aca="true" t="shared" si="0" ref="B5:N5">B4/B3*100</f>
        <v>41.895261845386536</v>
      </c>
      <c r="C5" s="28">
        <f t="shared" si="0"/>
        <v>38.106235565819865</v>
      </c>
      <c r="D5" s="29">
        <f t="shared" si="0"/>
        <v>38.64168618266979</v>
      </c>
      <c r="E5" s="29">
        <f t="shared" si="0"/>
        <v>40</v>
      </c>
      <c r="F5" s="29">
        <f t="shared" si="0"/>
        <v>41.99029126213592</v>
      </c>
      <c r="G5" s="29">
        <f t="shared" si="0"/>
        <v>43.12169312169312</v>
      </c>
      <c r="H5" s="29">
        <f t="shared" si="0"/>
        <v>42.016806722689076</v>
      </c>
      <c r="I5" s="29">
        <f t="shared" si="0"/>
        <v>41.95402298850575</v>
      </c>
      <c r="J5" s="29">
        <f t="shared" si="0"/>
        <v>44.54022988505747</v>
      </c>
      <c r="K5" s="29">
        <f t="shared" si="0"/>
        <v>45.75757575757576</v>
      </c>
      <c r="L5" s="29">
        <f t="shared" si="0"/>
        <v>46.012269938650306</v>
      </c>
      <c r="M5" s="29">
        <f t="shared" si="0"/>
        <v>43.925233644859816</v>
      </c>
      <c r="N5" s="29">
        <f t="shared" si="0"/>
        <v>43.333333333333336</v>
      </c>
    </row>
    <row r="6" spans="1:14" s="5" customFormat="1" ht="12" customHeight="1">
      <c r="A6" s="30" t="s">
        <v>61</v>
      </c>
      <c r="B6" s="23">
        <v>273</v>
      </c>
      <c r="C6" s="24">
        <v>302</v>
      </c>
      <c r="D6" s="25">
        <v>297</v>
      </c>
      <c r="E6" s="25">
        <v>305</v>
      </c>
      <c r="F6" s="25">
        <v>294</v>
      </c>
      <c r="G6" s="25">
        <v>266</v>
      </c>
      <c r="H6" s="25">
        <v>246</v>
      </c>
      <c r="I6" s="25">
        <v>230</v>
      </c>
      <c r="J6" s="25">
        <v>228</v>
      </c>
      <c r="K6" s="25">
        <v>211</v>
      </c>
      <c r="L6" s="25">
        <v>211</v>
      </c>
      <c r="M6" s="25">
        <v>214</v>
      </c>
      <c r="N6" s="25">
        <v>223</v>
      </c>
    </row>
    <row r="7" spans="1:14" s="8" customFormat="1" ht="10.5" customHeight="1">
      <c r="A7" s="26" t="s">
        <v>4</v>
      </c>
      <c r="B7" s="27">
        <f aca="true" t="shared" si="1" ref="B7:N7">B6/B3*100</f>
        <v>68.07980049875312</v>
      </c>
      <c r="C7" s="28">
        <f t="shared" si="1"/>
        <v>69.7459584295612</v>
      </c>
      <c r="D7" s="29">
        <f t="shared" si="1"/>
        <v>69.55503512880561</v>
      </c>
      <c r="E7" s="29">
        <f t="shared" si="1"/>
        <v>70.11494252873564</v>
      </c>
      <c r="F7" s="29">
        <f t="shared" si="1"/>
        <v>71.35922330097088</v>
      </c>
      <c r="G7" s="29">
        <f t="shared" si="1"/>
        <v>70.37037037037037</v>
      </c>
      <c r="H7" s="29">
        <f t="shared" si="1"/>
        <v>68.90756302521008</v>
      </c>
      <c r="I7" s="29">
        <f t="shared" si="1"/>
        <v>66.0919540229885</v>
      </c>
      <c r="J7" s="29">
        <f t="shared" si="1"/>
        <v>65.51724137931035</v>
      </c>
      <c r="K7" s="29">
        <f t="shared" si="1"/>
        <v>63.93939393939394</v>
      </c>
      <c r="L7" s="29">
        <f t="shared" si="1"/>
        <v>64.7239263803681</v>
      </c>
      <c r="M7" s="29">
        <f t="shared" si="1"/>
        <v>66.66666666666666</v>
      </c>
      <c r="N7" s="29">
        <f t="shared" si="1"/>
        <v>67.57575757575758</v>
      </c>
    </row>
    <row r="8" spans="1:14" s="5" customFormat="1" ht="12" customHeight="1">
      <c r="A8" s="30" t="s">
        <v>5</v>
      </c>
      <c r="B8" s="23">
        <v>32</v>
      </c>
      <c r="C8" s="24">
        <v>28</v>
      </c>
      <c r="D8" s="25">
        <v>28</v>
      </c>
      <c r="E8" s="25">
        <v>33</v>
      </c>
      <c r="F8" s="25">
        <v>32</v>
      </c>
      <c r="G8" s="25">
        <v>31</v>
      </c>
      <c r="H8" s="25">
        <v>27</v>
      </c>
      <c r="I8" s="25">
        <v>22</v>
      </c>
      <c r="J8" s="25">
        <v>24</v>
      </c>
      <c r="K8" s="25">
        <v>21</v>
      </c>
      <c r="L8" s="25">
        <v>19</v>
      </c>
      <c r="M8" s="25">
        <v>16</v>
      </c>
      <c r="N8" s="25">
        <v>17</v>
      </c>
    </row>
    <row r="9" spans="1:14" s="8" customFormat="1" ht="10.5" customHeight="1">
      <c r="A9" s="26" t="s">
        <v>4</v>
      </c>
      <c r="B9" s="27">
        <f aca="true" t="shared" si="2" ref="B9:N9">B8/B3*100</f>
        <v>7.98004987531172</v>
      </c>
      <c r="C9" s="28">
        <f t="shared" si="2"/>
        <v>6.466512702078522</v>
      </c>
      <c r="D9" s="29">
        <f t="shared" si="2"/>
        <v>6.557377049180328</v>
      </c>
      <c r="E9" s="29">
        <f t="shared" si="2"/>
        <v>7.586206896551724</v>
      </c>
      <c r="F9" s="29">
        <f t="shared" si="2"/>
        <v>7.766990291262135</v>
      </c>
      <c r="G9" s="29">
        <f t="shared" si="2"/>
        <v>8.201058201058201</v>
      </c>
      <c r="H9" s="29">
        <f t="shared" si="2"/>
        <v>7.563025210084033</v>
      </c>
      <c r="I9" s="29">
        <f t="shared" si="2"/>
        <v>6.321839080459771</v>
      </c>
      <c r="J9" s="29">
        <f t="shared" si="2"/>
        <v>6.896551724137931</v>
      </c>
      <c r="K9" s="29">
        <f t="shared" si="2"/>
        <v>6.363636363636363</v>
      </c>
      <c r="L9" s="29">
        <f t="shared" si="2"/>
        <v>5.828220858895705</v>
      </c>
      <c r="M9" s="29">
        <f t="shared" si="2"/>
        <v>4.984423676012461</v>
      </c>
      <c r="N9" s="29">
        <f t="shared" si="2"/>
        <v>5.151515151515151</v>
      </c>
    </row>
    <row r="10" spans="1:14" s="5" customFormat="1" ht="12" customHeight="1">
      <c r="A10" s="30" t="s">
        <v>6</v>
      </c>
      <c r="B10" s="57">
        <f aca="true" t="shared" si="3" ref="B10:G10">B3-B6</f>
        <v>128</v>
      </c>
      <c r="C10" s="24">
        <f t="shared" si="3"/>
        <v>131</v>
      </c>
      <c r="D10" s="25">
        <f t="shared" si="3"/>
        <v>130</v>
      </c>
      <c r="E10" s="25">
        <f t="shared" si="3"/>
        <v>130</v>
      </c>
      <c r="F10" s="25">
        <f t="shared" si="3"/>
        <v>118</v>
      </c>
      <c r="G10" s="25">
        <f t="shared" si="3"/>
        <v>112</v>
      </c>
      <c r="H10" s="25">
        <f aca="true" t="shared" si="4" ref="H10:M10">H3-H6</f>
        <v>111</v>
      </c>
      <c r="I10" s="25">
        <f t="shared" si="4"/>
        <v>118</v>
      </c>
      <c r="J10" s="25">
        <f t="shared" si="4"/>
        <v>120</v>
      </c>
      <c r="K10" s="25">
        <f t="shared" si="4"/>
        <v>119</v>
      </c>
      <c r="L10" s="25">
        <f t="shared" si="4"/>
        <v>115</v>
      </c>
      <c r="M10" s="25">
        <f t="shared" si="4"/>
        <v>107</v>
      </c>
      <c r="N10" s="25">
        <f>N3-N6</f>
        <v>107</v>
      </c>
    </row>
    <row r="11" spans="1:14" s="8" customFormat="1" ht="10.5" customHeight="1">
      <c r="A11" s="26" t="s">
        <v>4</v>
      </c>
      <c r="B11" s="27">
        <f aca="true" t="shared" si="5" ref="B11:N11">B10/B3*100</f>
        <v>31.92019950124688</v>
      </c>
      <c r="C11" s="28">
        <f t="shared" si="5"/>
        <v>30.2540415704388</v>
      </c>
      <c r="D11" s="29">
        <f t="shared" si="5"/>
        <v>30.44496487119438</v>
      </c>
      <c r="E11" s="29">
        <f t="shared" si="5"/>
        <v>29.88505747126437</v>
      </c>
      <c r="F11" s="29">
        <f t="shared" si="5"/>
        <v>28.640776699029125</v>
      </c>
      <c r="G11" s="29">
        <f t="shared" si="5"/>
        <v>29.629629629629626</v>
      </c>
      <c r="H11" s="29">
        <f t="shared" si="5"/>
        <v>31.092436974789916</v>
      </c>
      <c r="I11" s="29">
        <f t="shared" si="5"/>
        <v>33.90804597701149</v>
      </c>
      <c r="J11" s="29">
        <f t="shared" si="5"/>
        <v>34.48275862068966</v>
      </c>
      <c r="K11" s="29">
        <f t="shared" si="5"/>
        <v>36.06060606060606</v>
      </c>
      <c r="L11" s="29">
        <f t="shared" si="5"/>
        <v>35.2760736196319</v>
      </c>
      <c r="M11" s="29">
        <f t="shared" si="5"/>
        <v>33.33333333333333</v>
      </c>
      <c r="N11" s="29">
        <f t="shared" si="5"/>
        <v>32.42424242424242</v>
      </c>
    </row>
    <row r="12" spans="1:14" s="5" customFormat="1" ht="12" customHeight="1">
      <c r="A12" s="30" t="s">
        <v>7</v>
      </c>
      <c r="B12" s="23">
        <v>71</v>
      </c>
      <c r="C12" s="24">
        <v>72</v>
      </c>
      <c r="D12" s="25">
        <v>65</v>
      </c>
      <c r="E12" s="25">
        <v>59</v>
      </c>
      <c r="F12" s="25">
        <v>57</v>
      </c>
      <c r="G12" s="25">
        <v>43</v>
      </c>
      <c r="H12" s="25">
        <v>42</v>
      </c>
      <c r="I12" s="25">
        <v>35</v>
      </c>
      <c r="J12" s="25">
        <v>38</v>
      </c>
      <c r="K12" s="25">
        <v>38</v>
      </c>
      <c r="L12" s="25">
        <v>35</v>
      </c>
      <c r="M12" s="25">
        <v>33</v>
      </c>
      <c r="N12" s="25">
        <v>39</v>
      </c>
    </row>
    <row r="13" spans="1:14" s="8" customFormat="1" ht="10.5" customHeight="1">
      <c r="A13" s="26" t="s">
        <v>4</v>
      </c>
      <c r="B13" s="27">
        <f aca="true" t="shared" si="6" ref="B13:N13">B12/B3*100</f>
        <v>17.70573566084788</v>
      </c>
      <c r="C13" s="28">
        <f t="shared" si="6"/>
        <v>16.628175519630485</v>
      </c>
      <c r="D13" s="29">
        <f t="shared" si="6"/>
        <v>15.22248243559719</v>
      </c>
      <c r="E13" s="29">
        <f t="shared" si="6"/>
        <v>13.563218390804598</v>
      </c>
      <c r="F13" s="29">
        <f t="shared" si="6"/>
        <v>13.834951456310678</v>
      </c>
      <c r="G13" s="29">
        <f t="shared" si="6"/>
        <v>11.375661375661375</v>
      </c>
      <c r="H13" s="29">
        <f t="shared" si="6"/>
        <v>11.76470588235294</v>
      </c>
      <c r="I13" s="29">
        <f t="shared" si="6"/>
        <v>10.057471264367816</v>
      </c>
      <c r="J13" s="29">
        <f t="shared" si="6"/>
        <v>10.919540229885058</v>
      </c>
      <c r="K13" s="29">
        <f t="shared" si="6"/>
        <v>11.515151515151516</v>
      </c>
      <c r="L13" s="29">
        <f t="shared" si="6"/>
        <v>10.736196319018406</v>
      </c>
      <c r="M13" s="29">
        <f t="shared" si="6"/>
        <v>10.2803738317757</v>
      </c>
      <c r="N13" s="29">
        <f t="shared" si="6"/>
        <v>11.818181818181818</v>
      </c>
    </row>
    <row r="14" spans="1:14" s="5" customFormat="1" ht="12" customHeight="1">
      <c r="A14" s="30" t="s">
        <v>8</v>
      </c>
      <c r="B14" s="23">
        <f aca="true" t="shared" si="7" ref="B14:H14">B3-B12</f>
        <v>330</v>
      </c>
      <c r="C14" s="24">
        <f t="shared" si="7"/>
        <v>361</v>
      </c>
      <c r="D14" s="25">
        <f t="shared" si="7"/>
        <v>362</v>
      </c>
      <c r="E14" s="25">
        <f t="shared" si="7"/>
        <v>376</v>
      </c>
      <c r="F14" s="25">
        <f t="shared" si="7"/>
        <v>355</v>
      </c>
      <c r="G14" s="25">
        <f t="shared" si="7"/>
        <v>335</v>
      </c>
      <c r="H14" s="25">
        <f t="shared" si="7"/>
        <v>315</v>
      </c>
      <c r="I14" s="25">
        <f aca="true" t="shared" si="8" ref="I14:N14">I3-I12</f>
        <v>313</v>
      </c>
      <c r="J14" s="25">
        <f t="shared" si="8"/>
        <v>310</v>
      </c>
      <c r="K14" s="25">
        <f t="shared" si="8"/>
        <v>292</v>
      </c>
      <c r="L14" s="25">
        <f t="shared" si="8"/>
        <v>291</v>
      </c>
      <c r="M14" s="25">
        <f t="shared" si="8"/>
        <v>288</v>
      </c>
      <c r="N14" s="25">
        <f t="shared" si="8"/>
        <v>291</v>
      </c>
    </row>
    <row r="15" spans="1:14" s="8" customFormat="1" ht="10.5" customHeight="1">
      <c r="A15" s="26" t="s">
        <v>4</v>
      </c>
      <c r="B15" s="27">
        <f aca="true" t="shared" si="9" ref="B15:N15">B14/B3*100</f>
        <v>82.29426433915212</v>
      </c>
      <c r="C15" s="28">
        <f t="shared" si="9"/>
        <v>83.37182448036951</v>
      </c>
      <c r="D15" s="29">
        <f t="shared" si="9"/>
        <v>84.77751756440281</v>
      </c>
      <c r="E15" s="29">
        <f t="shared" si="9"/>
        <v>86.4367816091954</v>
      </c>
      <c r="F15" s="29">
        <f t="shared" si="9"/>
        <v>86.16504854368931</v>
      </c>
      <c r="G15" s="29">
        <f t="shared" si="9"/>
        <v>88.62433862433863</v>
      </c>
      <c r="H15" s="29">
        <f t="shared" si="9"/>
        <v>88.23529411764706</v>
      </c>
      <c r="I15" s="29">
        <f t="shared" si="9"/>
        <v>89.9425287356322</v>
      </c>
      <c r="J15" s="29">
        <f t="shared" si="9"/>
        <v>89.08045977011494</v>
      </c>
      <c r="K15" s="29">
        <f t="shared" si="9"/>
        <v>88.48484848484848</v>
      </c>
      <c r="L15" s="29">
        <f t="shared" si="9"/>
        <v>89.2638036809816</v>
      </c>
      <c r="M15" s="29">
        <f t="shared" si="9"/>
        <v>89.7196261682243</v>
      </c>
      <c r="N15" s="29">
        <f t="shared" si="9"/>
        <v>88.18181818181819</v>
      </c>
    </row>
    <row r="16" spans="1:14" s="5" customFormat="1" ht="12" customHeight="1">
      <c r="A16" s="30" t="s">
        <v>71</v>
      </c>
      <c r="B16" s="23">
        <v>5</v>
      </c>
      <c r="C16" s="24">
        <v>5</v>
      </c>
      <c r="D16" s="25">
        <v>4</v>
      </c>
      <c r="E16" s="25">
        <v>4</v>
      </c>
      <c r="F16" s="25">
        <v>3</v>
      </c>
      <c r="G16" s="25">
        <v>2</v>
      </c>
      <c r="H16" s="25">
        <v>2</v>
      </c>
      <c r="I16" s="25">
        <v>2</v>
      </c>
      <c r="J16" s="25">
        <v>2</v>
      </c>
      <c r="K16" s="25">
        <v>1</v>
      </c>
      <c r="L16" s="25">
        <v>2</v>
      </c>
      <c r="M16" s="25">
        <v>2</v>
      </c>
      <c r="N16" s="25">
        <v>3</v>
      </c>
    </row>
    <row r="17" spans="1:14" s="8" customFormat="1" ht="10.5" customHeight="1">
      <c r="A17" s="26" t="s">
        <v>4</v>
      </c>
      <c r="B17" s="27">
        <f aca="true" t="shared" si="10" ref="B17:N17">B16/B3*100</f>
        <v>1.2468827930174564</v>
      </c>
      <c r="C17" s="28">
        <f t="shared" si="10"/>
        <v>1.1547344110854503</v>
      </c>
      <c r="D17" s="29">
        <f t="shared" si="10"/>
        <v>0.936768149882904</v>
      </c>
      <c r="E17" s="29">
        <f t="shared" si="10"/>
        <v>0.9195402298850575</v>
      </c>
      <c r="F17" s="29">
        <f t="shared" si="10"/>
        <v>0.7281553398058253</v>
      </c>
      <c r="G17" s="29">
        <f t="shared" si="10"/>
        <v>0.5291005291005291</v>
      </c>
      <c r="H17" s="29">
        <f t="shared" si="10"/>
        <v>0.5602240896358543</v>
      </c>
      <c r="I17" s="29">
        <f t="shared" si="10"/>
        <v>0.5747126436781609</v>
      </c>
      <c r="J17" s="29">
        <f t="shared" si="10"/>
        <v>0.5747126436781609</v>
      </c>
      <c r="K17" s="29">
        <f t="shared" si="10"/>
        <v>0.30303030303030304</v>
      </c>
      <c r="L17" s="29">
        <f t="shared" si="10"/>
        <v>0.6134969325153374</v>
      </c>
      <c r="M17" s="29">
        <f t="shared" si="10"/>
        <v>0.6230529595015576</v>
      </c>
      <c r="N17" s="29">
        <f t="shared" si="10"/>
        <v>0.9090909090909091</v>
      </c>
    </row>
    <row r="18" spans="1:14" s="5" customFormat="1" ht="12" customHeight="1">
      <c r="A18" s="30" t="s">
        <v>9</v>
      </c>
      <c r="B18" s="23">
        <v>131</v>
      </c>
      <c r="C18" s="24">
        <v>136</v>
      </c>
      <c r="D18" s="25">
        <v>138</v>
      </c>
      <c r="E18" s="25">
        <v>139</v>
      </c>
      <c r="F18" s="25">
        <v>120</v>
      </c>
      <c r="G18" s="25">
        <v>117</v>
      </c>
      <c r="H18" s="25">
        <v>117</v>
      </c>
      <c r="I18" s="25">
        <v>119</v>
      </c>
      <c r="J18" s="25">
        <v>122</v>
      </c>
      <c r="K18" s="25">
        <v>127</v>
      </c>
      <c r="L18" s="25">
        <v>132</v>
      </c>
      <c r="M18" s="25">
        <v>133</v>
      </c>
      <c r="N18" s="25">
        <v>138</v>
      </c>
    </row>
    <row r="19" spans="1:14" s="8" customFormat="1" ht="10.5" customHeight="1">
      <c r="A19" s="26" t="s">
        <v>4</v>
      </c>
      <c r="B19" s="27">
        <f aca="true" t="shared" si="11" ref="B19:N19">B18/B3*100</f>
        <v>32.66832917705736</v>
      </c>
      <c r="C19" s="28">
        <f t="shared" si="11"/>
        <v>31.40877598152425</v>
      </c>
      <c r="D19" s="29">
        <f t="shared" si="11"/>
        <v>32.31850117096019</v>
      </c>
      <c r="E19" s="29">
        <f t="shared" si="11"/>
        <v>31.95402298850575</v>
      </c>
      <c r="F19" s="29">
        <f t="shared" si="11"/>
        <v>29.126213592233007</v>
      </c>
      <c r="G19" s="29">
        <f t="shared" si="11"/>
        <v>30.952380952380953</v>
      </c>
      <c r="H19" s="29">
        <f t="shared" si="11"/>
        <v>32.773109243697476</v>
      </c>
      <c r="I19" s="29">
        <f t="shared" si="11"/>
        <v>34.195402298850574</v>
      </c>
      <c r="J19" s="29">
        <f t="shared" si="11"/>
        <v>35.05747126436782</v>
      </c>
      <c r="K19" s="29">
        <f t="shared" si="11"/>
        <v>38.484848484848484</v>
      </c>
      <c r="L19" s="29">
        <f t="shared" si="11"/>
        <v>40.49079754601227</v>
      </c>
      <c r="M19" s="29">
        <f t="shared" si="11"/>
        <v>41.43302180685358</v>
      </c>
      <c r="N19" s="29">
        <f t="shared" si="11"/>
        <v>41.81818181818181</v>
      </c>
    </row>
    <row r="20" spans="1:14" s="1" customFormat="1" ht="12" customHeight="1">
      <c r="A20" s="30" t="s">
        <v>10</v>
      </c>
      <c r="B20" s="23">
        <v>184</v>
      </c>
      <c r="C20" s="24">
        <v>186</v>
      </c>
      <c r="D20" s="25">
        <v>185</v>
      </c>
      <c r="E20" s="25">
        <v>186</v>
      </c>
      <c r="F20" s="25">
        <v>168</v>
      </c>
      <c r="G20" s="25">
        <v>152</v>
      </c>
      <c r="H20" s="25">
        <v>149</v>
      </c>
      <c r="I20" s="25">
        <v>150</v>
      </c>
      <c r="J20" s="25">
        <v>153</v>
      </c>
      <c r="K20" s="25">
        <v>148</v>
      </c>
      <c r="L20" s="25">
        <v>146</v>
      </c>
      <c r="M20" s="25">
        <v>138</v>
      </c>
      <c r="N20" s="25">
        <v>142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45.885286783042396</v>
      </c>
      <c r="C21" s="33">
        <f t="shared" si="12"/>
        <v>42.956120092378754</v>
      </c>
      <c r="D21" s="34">
        <f t="shared" si="12"/>
        <v>43.32552693208431</v>
      </c>
      <c r="E21" s="34">
        <f t="shared" si="12"/>
        <v>42.758620689655174</v>
      </c>
      <c r="F21" s="34">
        <f t="shared" si="12"/>
        <v>40.77669902912621</v>
      </c>
      <c r="G21" s="34">
        <f t="shared" si="12"/>
        <v>40.21164021164021</v>
      </c>
      <c r="H21" s="34">
        <f t="shared" si="12"/>
        <v>41.73669467787115</v>
      </c>
      <c r="I21" s="34">
        <f t="shared" si="12"/>
        <v>43.103448275862064</v>
      </c>
      <c r="J21" s="34">
        <f t="shared" si="12"/>
        <v>43.96551724137931</v>
      </c>
      <c r="K21" s="34">
        <f t="shared" si="12"/>
        <v>44.84848484848485</v>
      </c>
      <c r="L21" s="34">
        <f t="shared" si="12"/>
        <v>44.785276073619634</v>
      </c>
      <c r="M21" s="34">
        <f t="shared" si="12"/>
        <v>42.99065420560748</v>
      </c>
      <c r="N21" s="34">
        <f t="shared" si="12"/>
        <v>43.03030303030303</v>
      </c>
    </row>
    <row r="22" spans="1:14" s="1" customFormat="1" ht="12" customHeight="1" thickBot="1">
      <c r="A22" s="35" t="s">
        <v>35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15" t="s">
        <v>83</v>
      </c>
      <c r="N23" s="38" t="s">
        <v>52</v>
      </c>
    </row>
    <row r="24" spans="1:14" ht="12" customHeight="1" thickBot="1">
      <c r="A24" s="39" t="s">
        <v>12</v>
      </c>
      <c r="B24" s="21">
        <v>61</v>
      </c>
      <c r="C24" s="21">
        <v>22</v>
      </c>
      <c r="D24" s="21">
        <v>32</v>
      </c>
      <c r="E24" s="21">
        <v>29</v>
      </c>
      <c r="F24" s="21">
        <v>13</v>
      </c>
      <c r="G24" s="21">
        <v>29</v>
      </c>
      <c r="H24" s="21">
        <v>23</v>
      </c>
      <c r="I24" s="21">
        <v>32</v>
      </c>
      <c r="J24" s="21">
        <v>22</v>
      </c>
      <c r="K24" s="21">
        <v>31</v>
      </c>
      <c r="L24" s="21">
        <v>28</v>
      </c>
      <c r="M24" s="21">
        <v>38</v>
      </c>
      <c r="N24" s="18">
        <f>SUM(B24:M24)</f>
        <v>360</v>
      </c>
    </row>
    <row r="25" spans="1:14" ht="12" customHeight="1" thickTop="1">
      <c r="A25" s="30" t="s">
        <v>3</v>
      </c>
      <c r="B25" s="25">
        <v>14</v>
      </c>
      <c r="C25" s="25">
        <v>9</v>
      </c>
      <c r="D25" s="25">
        <v>20</v>
      </c>
      <c r="E25" s="25">
        <v>13</v>
      </c>
      <c r="F25" s="25">
        <v>7</v>
      </c>
      <c r="G25" s="25">
        <v>9</v>
      </c>
      <c r="H25" s="25">
        <v>11</v>
      </c>
      <c r="I25" s="25">
        <v>21</v>
      </c>
      <c r="J25" s="25">
        <v>11</v>
      </c>
      <c r="K25" s="25">
        <v>17</v>
      </c>
      <c r="L25" s="25">
        <v>13</v>
      </c>
      <c r="M25" s="25">
        <v>14</v>
      </c>
      <c r="N25" s="40">
        <f>SUM(B25:M25)</f>
        <v>159</v>
      </c>
    </row>
    <row r="26" spans="1:14" s="9" customFormat="1" ht="10.5" customHeight="1">
      <c r="A26" s="26" t="s">
        <v>13</v>
      </c>
      <c r="B26" s="29">
        <f aca="true" t="shared" si="13" ref="B26:M26">B25/B24*100</f>
        <v>22.950819672131146</v>
      </c>
      <c r="C26" s="29">
        <f t="shared" si="13"/>
        <v>40.909090909090914</v>
      </c>
      <c r="D26" s="29">
        <f t="shared" si="13"/>
        <v>62.5</v>
      </c>
      <c r="E26" s="29">
        <f t="shared" si="13"/>
        <v>44.827586206896555</v>
      </c>
      <c r="F26" s="29">
        <f t="shared" si="13"/>
        <v>53.84615384615385</v>
      </c>
      <c r="G26" s="29">
        <f t="shared" si="13"/>
        <v>31.03448275862069</v>
      </c>
      <c r="H26" s="29">
        <f t="shared" si="13"/>
        <v>47.82608695652174</v>
      </c>
      <c r="I26" s="29">
        <f t="shared" si="13"/>
        <v>65.625</v>
      </c>
      <c r="J26" s="29">
        <f t="shared" si="13"/>
        <v>50</v>
      </c>
      <c r="K26" s="29">
        <f t="shared" si="13"/>
        <v>54.83870967741935</v>
      </c>
      <c r="L26" s="29">
        <f t="shared" si="13"/>
        <v>46.42857142857143</v>
      </c>
      <c r="M26" s="29">
        <f t="shared" si="13"/>
        <v>36.84210526315789</v>
      </c>
      <c r="N26" s="41">
        <f>N25/N24*100</f>
        <v>44.166666666666664</v>
      </c>
    </row>
    <row r="27" spans="1:14" ht="12" customHeight="1">
      <c r="A27" s="30" t="s">
        <v>14</v>
      </c>
      <c r="B27" s="25">
        <v>15</v>
      </c>
      <c r="C27" s="25">
        <v>8</v>
      </c>
      <c r="D27" s="25">
        <v>13</v>
      </c>
      <c r="E27" s="25">
        <v>11</v>
      </c>
      <c r="F27" s="25">
        <v>4</v>
      </c>
      <c r="G27" s="25">
        <v>14</v>
      </c>
      <c r="H27" s="25">
        <v>10</v>
      </c>
      <c r="I27" s="25">
        <v>16</v>
      </c>
      <c r="J27" s="25">
        <v>14</v>
      </c>
      <c r="K27" s="25">
        <v>7</v>
      </c>
      <c r="L27" s="25">
        <v>10</v>
      </c>
      <c r="M27" s="25">
        <v>8</v>
      </c>
      <c r="N27" s="40">
        <f>SUM(B27:M27)</f>
        <v>130</v>
      </c>
    </row>
    <row r="28" spans="1:14" s="9" customFormat="1" ht="10.5" customHeight="1">
      <c r="A28" s="26" t="s">
        <v>13</v>
      </c>
      <c r="B28" s="29">
        <f aca="true" t="shared" si="14" ref="B28:M28">B27/B24*100</f>
        <v>24.59016393442623</v>
      </c>
      <c r="C28" s="29">
        <f t="shared" si="14"/>
        <v>36.36363636363637</v>
      </c>
      <c r="D28" s="29">
        <f t="shared" si="14"/>
        <v>40.625</v>
      </c>
      <c r="E28" s="29">
        <f t="shared" si="14"/>
        <v>37.93103448275862</v>
      </c>
      <c r="F28" s="29">
        <f t="shared" si="14"/>
        <v>30.76923076923077</v>
      </c>
      <c r="G28" s="29">
        <f t="shared" si="14"/>
        <v>48.275862068965516</v>
      </c>
      <c r="H28" s="29">
        <f t="shared" si="14"/>
        <v>43.47826086956522</v>
      </c>
      <c r="I28" s="29">
        <f t="shared" si="14"/>
        <v>50</v>
      </c>
      <c r="J28" s="29">
        <f t="shared" si="14"/>
        <v>63.63636363636363</v>
      </c>
      <c r="K28" s="29">
        <f t="shared" si="14"/>
        <v>22.58064516129032</v>
      </c>
      <c r="L28" s="29">
        <f t="shared" si="14"/>
        <v>35.714285714285715</v>
      </c>
      <c r="M28" s="29">
        <f t="shared" si="14"/>
        <v>21.052631578947366</v>
      </c>
      <c r="N28" s="41">
        <f>N27/N24*100</f>
        <v>36.11111111111111</v>
      </c>
    </row>
    <row r="29" spans="1:14" ht="12" customHeight="1">
      <c r="A29" s="30" t="s">
        <v>15</v>
      </c>
      <c r="B29" s="25">
        <f aca="true" t="shared" si="15" ref="B29:G29">B24-B27</f>
        <v>46</v>
      </c>
      <c r="C29" s="25">
        <f t="shared" si="15"/>
        <v>14</v>
      </c>
      <c r="D29" s="25">
        <f t="shared" si="15"/>
        <v>19</v>
      </c>
      <c r="E29" s="25">
        <f t="shared" si="15"/>
        <v>18</v>
      </c>
      <c r="F29" s="25">
        <f t="shared" si="15"/>
        <v>9</v>
      </c>
      <c r="G29" s="25">
        <f t="shared" si="15"/>
        <v>15</v>
      </c>
      <c r="H29" s="25">
        <f aca="true" t="shared" si="16" ref="H29:M29">H24-H27</f>
        <v>13</v>
      </c>
      <c r="I29" s="25">
        <f t="shared" si="16"/>
        <v>16</v>
      </c>
      <c r="J29" s="25">
        <f t="shared" si="16"/>
        <v>8</v>
      </c>
      <c r="K29" s="25">
        <f t="shared" si="16"/>
        <v>24</v>
      </c>
      <c r="L29" s="25">
        <f t="shared" si="16"/>
        <v>18</v>
      </c>
      <c r="M29" s="25">
        <f t="shared" si="16"/>
        <v>30</v>
      </c>
      <c r="N29" s="40">
        <f>SUM(B29:M29)</f>
        <v>230</v>
      </c>
    </row>
    <row r="30" spans="1:14" s="9" customFormat="1" ht="10.5" customHeight="1">
      <c r="A30" s="26" t="s">
        <v>13</v>
      </c>
      <c r="B30" s="29">
        <f aca="true" t="shared" si="17" ref="B30:M30">B29/B24*100</f>
        <v>75.40983606557377</v>
      </c>
      <c r="C30" s="29">
        <f t="shared" si="17"/>
        <v>63.63636363636363</v>
      </c>
      <c r="D30" s="29">
        <f t="shared" si="17"/>
        <v>59.375</v>
      </c>
      <c r="E30" s="29">
        <f t="shared" si="17"/>
        <v>62.06896551724138</v>
      </c>
      <c r="F30" s="29">
        <f t="shared" si="17"/>
        <v>69.23076923076923</v>
      </c>
      <c r="G30" s="29">
        <f t="shared" si="17"/>
        <v>51.724137931034484</v>
      </c>
      <c r="H30" s="29">
        <f t="shared" si="17"/>
        <v>56.52173913043478</v>
      </c>
      <c r="I30" s="29">
        <f t="shared" si="17"/>
        <v>50</v>
      </c>
      <c r="J30" s="29">
        <f t="shared" si="17"/>
        <v>36.36363636363637</v>
      </c>
      <c r="K30" s="29">
        <f t="shared" si="17"/>
        <v>77.41935483870968</v>
      </c>
      <c r="L30" s="29">
        <f t="shared" si="17"/>
        <v>64.28571428571429</v>
      </c>
      <c r="M30" s="29">
        <f t="shared" si="17"/>
        <v>78.94736842105263</v>
      </c>
      <c r="N30" s="41">
        <f>N29/N24*100</f>
        <v>63.888888888888886</v>
      </c>
    </row>
    <row r="31" spans="1:14" ht="12" customHeight="1">
      <c r="A31" s="30" t="s">
        <v>62</v>
      </c>
      <c r="B31" s="25">
        <v>49</v>
      </c>
      <c r="C31" s="25">
        <v>15</v>
      </c>
      <c r="D31" s="25">
        <v>26</v>
      </c>
      <c r="E31" s="25">
        <v>24</v>
      </c>
      <c r="F31" s="25">
        <v>9</v>
      </c>
      <c r="G31" s="25">
        <v>11</v>
      </c>
      <c r="H31" s="25">
        <v>12</v>
      </c>
      <c r="I31" s="25">
        <v>19</v>
      </c>
      <c r="J31" s="25">
        <v>7</v>
      </c>
      <c r="K31" s="25">
        <v>23</v>
      </c>
      <c r="L31" s="25">
        <v>19</v>
      </c>
      <c r="M31" s="25">
        <v>27</v>
      </c>
      <c r="N31" s="40">
        <f>SUM(B31:M31)</f>
        <v>241</v>
      </c>
    </row>
    <row r="32" spans="1:14" s="9" customFormat="1" ht="10.5" customHeight="1">
      <c r="A32" s="26" t="s">
        <v>13</v>
      </c>
      <c r="B32" s="29">
        <f aca="true" t="shared" si="18" ref="B32:M32">B31/B24*100</f>
        <v>80.32786885245902</v>
      </c>
      <c r="C32" s="29">
        <f t="shared" si="18"/>
        <v>68.18181818181817</v>
      </c>
      <c r="D32" s="29">
        <f t="shared" si="18"/>
        <v>81.25</v>
      </c>
      <c r="E32" s="29">
        <f t="shared" si="18"/>
        <v>82.75862068965517</v>
      </c>
      <c r="F32" s="29">
        <f t="shared" si="18"/>
        <v>69.23076923076923</v>
      </c>
      <c r="G32" s="29">
        <f t="shared" si="18"/>
        <v>37.93103448275862</v>
      </c>
      <c r="H32" s="29">
        <f t="shared" si="18"/>
        <v>52.17391304347826</v>
      </c>
      <c r="I32" s="29">
        <f t="shared" si="18"/>
        <v>59.375</v>
      </c>
      <c r="J32" s="29">
        <f t="shared" si="18"/>
        <v>31.818181818181817</v>
      </c>
      <c r="K32" s="29">
        <f t="shared" si="18"/>
        <v>74.19354838709677</v>
      </c>
      <c r="L32" s="29">
        <f t="shared" si="18"/>
        <v>67.85714285714286</v>
      </c>
      <c r="M32" s="29">
        <f t="shared" si="18"/>
        <v>71.05263157894737</v>
      </c>
      <c r="N32" s="41">
        <f>N31/N24*100</f>
        <v>66.94444444444444</v>
      </c>
    </row>
    <row r="33" spans="1:14" ht="12" customHeight="1">
      <c r="A33" s="30" t="s">
        <v>16</v>
      </c>
      <c r="B33" s="25">
        <v>1</v>
      </c>
      <c r="C33" s="25">
        <v>2</v>
      </c>
      <c r="D33" s="25">
        <v>5</v>
      </c>
      <c r="E33" s="25">
        <v>2</v>
      </c>
      <c r="F33" s="25">
        <v>2</v>
      </c>
      <c r="G33" s="25">
        <v>0</v>
      </c>
      <c r="H33" s="25">
        <v>0</v>
      </c>
      <c r="I33" s="25">
        <v>3</v>
      </c>
      <c r="J33" s="25">
        <v>2</v>
      </c>
      <c r="K33" s="25">
        <v>1</v>
      </c>
      <c r="L33" s="25">
        <v>1</v>
      </c>
      <c r="M33" s="25">
        <v>2</v>
      </c>
      <c r="N33" s="40">
        <f>SUM(B33:M33)</f>
        <v>21</v>
      </c>
    </row>
    <row r="34" spans="1:14" s="9" customFormat="1" ht="10.5" customHeight="1">
      <c r="A34" s="26" t="s">
        <v>13</v>
      </c>
      <c r="B34" s="29">
        <f aca="true" t="shared" si="19" ref="B34:M34">B33/B24*100</f>
        <v>1.639344262295082</v>
      </c>
      <c r="C34" s="29">
        <f t="shared" si="19"/>
        <v>9.090909090909092</v>
      </c>
      <c r="D34" s="29">
        <f t="shared" si="19"/>
        <v>15.625</v>
      </c>
      <c r="E34" s="29">
        <f t="shared" si="19"/>
        <v>6.896551724137931</v>
      </c>
      <c r="F34" s="29">
        <f t="shared" si="19"/>
        <v>15.384615384615385</v>
      </c>
      <c r="G34" s="29">
        <f t="shared" si="19"/>
        <v>0</v>
      </c>
      <c r="H34" s="29">
        <f t="shared" si="19"/>
        <v>0</v>
      </c>
      <c r="I34" s="29">
        <f t="shared" si="19"/>
        <v>9.375</v>
      </c>
      <c r="J34" s="29">
        <f t="shared" si="19"/>
        <v>9.090909090909092</v>
      </c>
      <c r="K34" s="29">
        <f t="shared" si="19"/>
        <v>3.225806451612903</v>
      </c>
      <c r="L34" s="29">
        <f t="shared" si="19"/>
        <v>3.571428571428571</v>
      </c>
      <c r="M34" s="29">
        <f t="shared" si="19"/>
        <v>5.263157894736842</v>
      </c>
      <c r="N34" s="41">
        <f>N33/N24*100</f>
        <v>5.833333333333333</v>
      </c>
    </row>
    <row r="35" spans="1:14" ht="12" customHeight="1">
      <c r="A35" s="30" t="s">
        <v>6</v>
      </c>
      <c r="B35" s="25">
        <f aca="true" t="shared" si="20" ref="B35:G35">B24-B31</f>
        <v>12</v>
      </c>
      <c r="C35" s="25">
        <f t="shared" si="20"/>
        <v>7</v>
      </c>
      <c r="D35" s="25">
        <f t="shared" si="20"/>
        <v>6</v>
      </c>
      <c r="E35" s="25">
        <f t="shared" si="20"/>
        <v>5</v>
      </c>
      <c r="F35" s="25">
        <f t="shared" si="20"/>
        <v>4</v>
      </c>
      <c r="G35" s="25">
        <f t="shared" si="20"/>
        <v>18</v>
      </c>
      <c r="H35" s="25">
        <f aca="true" t="shared" si="21" ref="H35:M35">H24-H31</f>
        <v>11</v>
      </c>
      <c r="I35" s="25">
        <f t="shared" si="21"/>
        <v>13</v>
      </c>
      <c r="J35" s="25">
        <f t="shared" si="21"/>
        <v>15</v>
      </c>
      <c r="K35" s="25">
        <f t="shared" si="21"/>
        <v>8</v>
      </c>
      <c r="L35" s="25">
        <f t="shared" si="21"/>
        <v>9</v>
      </c>
      <c r="M35" s="25">
        <f t="shared" si="21"/>
        <v>11</v>
      </c>
      <c r="N35" s="40">
        <f>SUM(B35:M35)</f>
        <v>119</v>
      </c>
    </row>
    <row r="36" spans="1:14" s="9" customFormat="1" ht="9.75" customHeight="1">
      <c r="A36" s="26" t="s">
        <v>13</v>
      </c>
      <c r="B36" s="29">
        <f aca="true" t="shared" si="22" ref="B36:M36">B35/B24*100</f>
        <v>19.672131147540984</v>
      </c>
      <c r="C36" s="29">
        <f t="shared" si="22"/>
        <v>31.818181818181817</v>
      </c>
      <c r="D36" s="29">
        <f t="shared" si="22"/>
        <v>18.75</v>
      </c>
      <c r="E36" s="29">
        <f t="shared" si="22"/>
        <v>17.24137931034483</v>
      </c>
      <c r="F36" s="29">
        <f t="shared" si="22"/>
        <v>30.76923076923077</v>
      </c>
      <c r="G36" s="29">
        <f t="shared" si="22"/>
        <v>62.06896551724138</v>
      </c>
      <c r="H36" s="29">
        <f t="shared" si="22"/>
        <v>47.82608695652174</v>
      </c>
      <c r="I36" s="29">
        <f t="shared" si="22"/>
        <v>40.625</v>
      </c>
      <c r="J36" s="29">
        <f t="shared" si="22"/>
        <v>68.18181818181817</v>
      </c>
      <c r="K36" s="29">
        <f t="shared" si="22"/>
        <v>25.806451612903224</v>
      </c>
      <c r="L36" s="29">
        <f t="shared" si="22"/>
        <v>32.142857142857146</v>
      </c>
      <c r="M36" s="29">
        <f t="shared" si="22"/>
        <v>28.947368421052634</v>
      </c>
      <c r="N36" s="41">
        <f>N35/N24*100</f>
        <v>33.05555555555556</v>
      </c>
    </row>
    <row r="37" spans="1:14" ht="12" customHeight="1">
      <c r="A37" s="30" t="s">
        <v>71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40">
        <f>SUM(B37:M37)</f>
        <v>1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0</v>
      </c>
      <c r="D38" s="34">
        <f t="shared" si="23"/>
        <v>0</v>
      </c>
      <c r="E38" s="34">
        <f t="shared" si="23"/>
        <v>0</v>
      </c>
      <c r="F38" s="34">
        <f t="shared" si="23"/>
        <v>0</v>
      </c>
      <c r="G38" s="34">
        <f t="shared" si="23"/>
        <v>0</v>
      </c>
      <c r="H38" s="34">
        <f t="shared" si="23"/>
        <v>0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2.631578947368421</v>
      </c>
      <c r="N38" s="42">
        <f>N37/N24*100</f>
        <v>0.2777777777777778</v>
      </c>
    </row>
    <row r="39" spans="1:14" s="4" customFormat="1" ht="11.25" customHeight="1" thickBot="1">
      <c r="A39" s="35" t="s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28</v>
      </c>
      <c r="C40" s="21">
        <v>29</v>
      </c>
      <c r="D40" s="21">
        <v>23</v>
      </c>
      <c r="E40" s="21">
        <v>51</v>
      </c>
      <c r="F40" s="21">
        <v>47</v>
      </c>
      <c r="G40" s="21">
        <v>48</v>
      </c>
      <c r="H40" s="21">
        <v>32</v>
      </c>
      <c r="I40" s="21">
        <v>33</v>
      </c>
      <c r="J40" s="21">
        <v>40</v>
      </c>
      <c r="K40" s="21">
        <v>33</v>
      </c>
      <c r="L40" s="21">
        <v>33</v>
      </c>
      <c r="M40" s="21">
        <v>32</v>
      </c>
      <c r="N40" s="18">
        <f>SUM(B40:M40)</f>
        <v>429</v>
      </c>
    </row>
    <row r="41" spans="1:14" s="3" customFormat="1" ht="12" customHeight="1" thickTop="1">
      <c r="A41" s="30" t="s">
        <v>19</v>
      </c>
      <c r="B41" s="25">
        <v>16</v>
      </c>
      <c r="C41" s="25">
        <v>10</v>
      </c>
      <c r="D41" s="25">
        <v>11</v>
      </c>
      <c r="E41" s="25">
        <v>14</v>
      </c>
      <c r="F41" s="25">
        <v>18</v>
      </c>
      <c r="G41" s="25">
        <v>20</v>
      </c>
      <c r="H41" s="25">
        <v>16</v>
      </c>
      <c r="I41" s="25">
        <v>12</v>
      </c>
      <c r="J41" s="25">
        <v>15</v>
      </c>
      <c r="K41" s="25">
        <v>18</v>
      </c>
      <c r="L41" s="25">
        <v>21</v>
      </c>
      <c r="M41" s="25">
        <v>15</v>
      </c>
      <c r="N41" s="40">
        <f>SUM(B41:M41)</f>
        <v>186</v>
      </c>
    </row>
    <row r="42" spans="1:14" s="9" customFormat="1" ht="9.75" customHeight="1">
      <c r="A42" s="26" t="s">
        <v>20</v>
      </c>
      <c r="B42" s="29">
        <f aca="true" t="shared" si="24" ref="B42:M42">B41/B40*100</f>
        <v>57.14285714285714</v>
      </c>
      <c r="C42" s="29">
        <f t="shared" si="24"/>
        <v>34.48275862068966</v>
      </c>
      <c r="D42" s="29">
        <f t="shared" si="24"/>
        <v>47.82608695652174</v>
      </c>
      <c r="E42" s="29">
        <f t="shared" si="24"/>
        <v>27.450980392156865</v>
      </c>
      <c r="F42" s="29">
        <f t="shared" si="24"/>
        <v>38.297872340425535</v>
      </c>
      <c r="G42" s="29">
        <f t="shared" si="24"/>
        <v>41.66666666666667</v>
      </c>
      <c r="H42" s="29">
        <f t="shared" si="24"/>
        <v>50</v>
      </c>
      <c r="I42" s="29">
        <f t="shared" si="24"/>
        <v>36.36363636363637</v>
      </c>
      <c r="J42" s="29">
        <f t="shared" si="24"/>
        <v>37.5</v>
      </c>
      <c r="K42" s="29">
        <f t="shared" si="24"/>
        <v>54.54545454545454</v>
      </c>
      <c r="L42" s="29">
        <f t="shared" si="24"/>
        <v>63.63636363636363</v>
      </c>
      <c r="M42" s="29">
        <f t="shared" si="24"/>
        <v>46.875</v>
      </c>
      <c r="N42" s="41">
        <f>N41/N40*100</f>
        <v>43.35664335664335</v>
      </c>
    </row>
    <row r="43" spans="1:14" s="3" customFormat="1" ht="12">
      <c r="A43" s="30" t="s">
        <v>21</v>
      </c>
      <c r="B43" s="25">
        <v>14</v>
      </c>
      <c r="C43" s="25">
        <v>14</v>
      </c>
      <c r="D43" s="25">
        <v>14</v>
      </c>
      <c r="E43" s="25">
        <v>32</v>
      </c>
      <c r="F43" s="25">
        <v>32</v>
      </c>
      <c r="G43" s="25">
        <v>27</v>
      </c>
      <c r="H43" s="25">
        <v>19</v>
      </c>
      <c r="I43" s="25">
        <v>18</v>
      </c>
      <c r="J43" s="25">
        <v>16</v>
      </c>
      <c r="K43" s="25">
        <v>14</v>
      </c>
      <c r="L43" s="25">
        <v>11</v>
      </c>
      <c r="M43" s="25">
        <v>12</v>
      </c>
      <c r="N43" s="40">
        <f>SUM(B43:M43)</f>
        <v>223</v>
      </c>
    </row>
    <row r="44" spans="1:14" s="9" customFormat="1" ht="9" customHeight="1">
      <c r="A44" s="26" t="s">
        <v>20</v>
      </c>
      <c r="B44" s="29">
        <f aca="true" t="shared" si="25" ref="B44:M44">B43/B40*100</f>
        <v>50</v>
      </c>
      <c r="C44" s="29">
        <f t="shared" si="25"/>
        <v>48.275862068965516</v>
      </c>
      <c r="D44" s="29">
        <f t="shared" si="25"/>
        <v>60.86956521739131</v>
      </c>
      <c r="E44" s="29">
        <f t="shared" si="25"/>
        <v>62.745098039215684</v>
      </c>
      <c r="F44" s="29">
        <f t="shared" si="25"/>
        <v>68.08510638297872</v>
      </c>
      <c r="G44" s="29">
        <f t="shared" si="25"/>
        <v>56.25</v>
      </c>
      <c r="H44" s="29">
        <f t="shared" si="25"/>
        <v>59.375</v>
      </c>
      <c r="I44" s="29">
        <f t="shared" si="25"/>
        <v>54.54545454545454</v>
      </c>
      <c r="J44" s="29">
        <f t="shared" si="25"/>
        <v>40</v>
      </c>
      <c r="K44" s="29">
        <f t="shared" si="25"/>
        <v>42.42424242424242</v>
      </c>
      <c r="L44" s="29">
        <f t="shared" si="25"/>
        <v>33.33333333333333</v>
      </c>
      <c r="M44" s="29">
        <f t="shared" si="25"/>
        <v>37.5</v>
      </c>
      <c r="N44" s="41">
        <f>N43/N40*100</f>
        <v>51.981351981351985</v>
      </c>
    </row>
    <row r="45" spans="1:14" s="3" customFormat="1" ht="12">
      <c r="A45" s="30" t="s">
        <v>22</v>
      </c>
      <c r="B45" s="25">
        <v>10</v>
      </c>
      <c r="C45" s="25">
        <v>4</v>
      </c>
      <c r="D45" s="25">
        <v>5</v>
      </c>
      <c r="E45" s="25">
        <v>6</v>
      </c>
      <c r="F45" s="25">
        <v>14</v>
      </c>
      <c r="G45" s="25">
        <v>11</v>
      </c>
      <c r="H45" s="25">
        <v>10</v>
      </c>
      <c r="I45" s="25">
        <v>6</v>
      </c>
      <c r="J45" s="25">
        <v>6</v>
      </c>
      <c r="K45" s="25">
        <v>9</v>
      </c>
      <c r="L45" s="25">
        <v>8</v>
      </c>
      <c r="M45" s="25">
        <v>7</v>
      </c>
      <c r="N45" s="40">
        <f>SUM(B45:M45)</f>
        <v>96</v>
      </c>
    </row>
    <row r="46" spans="1:14" s="9" customFormat="1" ht="9.75" customHeight="1">
      <c r="A46" s="26" t="s">
        <v>20</v>
      </c>
      <c r="B46" s="29">
        <f aca="true" t="shared" si="26" ref="B46:M46">B45/B40*100</f>
        <v>35.714285714285715</v>
      </c>
      <c r="C46" s="29">
        <f t="shared" si="26"/>
        <v>13.793103448275861</v>
      </c>
      <c r="D46" s="29">
        <f t="shared" si="26"/>
        <v>21.73913043478261</v>
      </c>
      <c r="E46" s="29">
        <f t="shared" si="26"/>
        <v>11.76470588235294</v>
      </c>
      <c r="F46" s="29">
        <f t="shared" si="26"/>
        <v>29.78723404255319</v>
      </c>
      <c r="G46" s="29">
        <f t="shared" si="26"/>
        <v>22.916666666666664</v>
      </c>
      <c r="H46" s="29">
        <f t="shared" si="26"/>
        <v>31.25</v>
      </c>
      <c r="I46" s="29">
        <f t="shared" si="26"/>
        <v>18.181818181818183</v>
      </c>
      <c r="J46" s="29">
        <f t="shared" si="26"/>
        <v>15</v>
      </c>
      <c r="K46" s="29">
        <f t="shared" si="26"/>
        <v>27.27272727272727</v>
      </c>
      <c r="L46" s="29">
        <f t="shared" si="26"/>
        <v>24.242424242424242</v>
      </c>
      <c r="M46" s="29">
        <f t="shared" si="26"/>
        <v>21.875</v>
      </c>
      <c r="N46" s="41">
        <f>N45/N40*100</f>
        <v>22.377622377622377</v>
      </c>
    </row>
    <row r="47" spans="1:14" s="3" customFormat="1" ht="12">
      <c r="A47" s="30" t="s">
        <v>53</v>
      </c>
      <c r="B47" s="25">
        <v>12</v>
      </c>
      <c r="C47" s="25">
        <v>13</v>
      </c>
      <c r="D47" s="25">
        <v>12</v>
      </c>
      <c r="E47" s="25">
        <v>13</v>
      </c>
      <c r="F47" s="25">
        <v>30</v>
      </c>
      <c r="G47" s="25">
        <v>18</v>
      </c>
      <c r="H47" s="25">
        <v>17</v>
      </c>
      <c r="I47" s="25">
        <v>17</v>
      </c>
      <c r="J47" s="25">
        <v>15</v>
      </c>
      <c r="K47" s="25">
        <v>12</v>
      </c>
      <c r="L47" s="25">
        <v>10</v>
      </c>
      <c r="M47" s="25">
        <v>6</v>
      </c>
      <c r="N47" s="40">
        <f>SUM(B47:M47)</f>
        <v>175</v>
      </c>
    </row>
    <row r="48" spans="1:14" s="9" customFormat="1" ht="9.75" customHeight="1">
      <c r="A48" s="26" t="s">
        <v>20</v>
      </c>
      <c r="B48" s="29">
        <f aca="true" t="shared" si="27" ref="B48:M48">B47/B40*100</f>
        <v>42.857142857142854</v>
      </c>
      <c r="C48" s="29">
        <f t="shared" si="27"/>
        <v>44.827586206896555</v>
      </c>
      <c r="D48" s="29">
        <f t="shared" si="27"/>
        <v>52.17391304347826</v>
      </c>
      <c r="E48" s="29">
        <f t="shared" si="27"/>
        <v>25.49019607843137</v>
      </c>
      <c r="F48" s="29">
        <f t="shared" si="27"/>
        <v>63.829787234042556</v>
      </c>
      <c r="G48" s="29">
        <f t="shared" si="27"/>
        <v>37.5</v>
      </c>
      <c r="H48" s="29">
        <f t="shared" si="27"/>
        <v>53.125</v>
      </c>
      <c r="I48" s="29">
        <f t="shared" si="27"/>
        <v>51.515151515151516</v>
      </c>
      <c r="J48" s="29">
        <f t="shared" si="27"/>
        <v>37.5</v>
      </c>
      <c r="K48" s="29">
        <f t="shared" si="27"/>
        <v>36.36363636363637</v>
      </c>
      <c r="L48" s="29">
        <f t="shared" si="27"/>
        <v>30.303030303030305</v>
      </c>
      <c r="M48" s="29">
        <f t="shared" si="27"/>
        <v>18.75</v>
      </c>
      <c r="N48" s="41">
        <f>N47/N40*100</f>
        <v>40.79254079254079</v>
      </c>
    </row>
    <row r="49" spans="1:14" s="3" customFormat="1" ht="12">
      <c r="A49" s="60" t="s">
        <v>54</v>
      </c>
      <c r="B49" s="46">
        <f aca="true" t="shared" si="28" ref="B49:G49">B43-B47</f>
        <v>2</v>
      </c>
      <c r="C49" s="46">
        <f t="shared" si="28"/>
        <v>1</v>
      </c>
      <c r="D49" s="46">
        <f t="shared" si="28"/>
        <v>2</v>
      </c>
      <c r="E49" s="46">
        <f t="shared" si="28"/>
        <v>19</v>
      </c>
      <c r="F49" s="46">
        <f t="shared" si="28"/>
        <v>2</v>
      </c>
      <c r="G49" s="46">
        <f t="shared" si="28"/>
        <v>9</v>
      </c>
      <c r="H49" s="46">
        <f aca="true" t="shared" si="29" ref="H49:M49">H43-H47</f>
        <v>2</v>
      </c>
      <c r="I49" s="46">
        <f t="shared" si="29"/>
        <v>1</v>
      </c>
      <c r="J49" s="46">
        <f t="shared" si="29"/>
        <v>1</v>
      </c>
      <c r="K49" s="46">
        <f t="shared" si="29"/>
        <v>2</v>
      </c>
      <c r="L49" s="46">
        <f t="shared" si="29"/>
        <v>1</v>
      </c>
      <c r="M49" s="46">
        <f t="shared" si="29"/>
        <v>6</v>
      </c>
      <c r="N49" s="61">
        <f>SUM(B49:M49)</f>
        <v>48</v>
      </c>
    </row>
    <row r="50" spans="1:14" s="2" customFormat="1" ht="9" customHeight="1" thickBot="1">
      <c r="A50" s="31" t="s">
        <v>20</v>
      </c>
      <c r="B50" s="43">
        <f aca="true" t="shared" si="30" ref="B50:M50">B49/B40*100</f>
        <v>7.142857142857142</v>
      </c>
      <c r="C50" s="43">
        <f t="shared" si="30"/>
        <v>3.4482758620689653</v>
      </c>
      <c r="D50" s="43">
        <f t="shared" si="30"/>
        <v>8.695652173913043</v>
      </c>
      <c r="E50" s="43">
        <f t="shared" si="30"/>
        <v>37.254901960784316</v>
      </c>
      <c r="F50" s="43">
        <f t="shared" si="30"/>
        <v>4.25531914893617</v>
      </c>
      <c r="G50" s="43">
        <f t="shared" si="30"/>
        <v>18.75</v>
      </c>
      <c r="H50" s="43">
        <f t="shared" si="30"/>
        <v>6.25</v>
      </c>
      <c r="I50" s="43">
        <f t="shared" si="30"/>
        <v>3.0303030303030303</v>
      </c>
      <c r="J50" s="43">
        <f t="shared" si="30"/>
        <v>2.5</v>
      </c>
      <c r="K50" s="43">
        <f t="shared" si="30"/>
        <v>6.0606060606060606</v>
      </c>
      <c r="L50" s="43">
        <f t="shared" si="30"/>
        <v>3.0303030303030303</v>
      </c>
      <c r="M50" s="43">
        <f t="shared" si="30"/>
        <v>18.75</v>
      </c>
      <c r="N50" s="44">
        <f>N49/N40*100</f>
        <v>11.188811188811188</v>
      </c>
    </row>
    <row r="51" spans="1:14" s="3" customFormat="1" ht="12">
      <c r="A51" s="30" t="s">
        <v>55</v>
      </c>
      <c r="B51" s="25">
        <v>1</v>
      </c>
      <c r="C51" s="25">
        <v>0</v>
      </c>
      <c r="D51" s="25">
        <v>2</v>
      </c>
      <c r="E51" s="25">
        <v>5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1</v>
      </c>
      <c r="L51" s="25">
        <v>0</v>
      </c>
      <c r="M51" s="25">
        <v>6</v>
      </c>
      <c r="N51" s="40">
        <f>SUM(B51:M51)</f>
        <v>17</v>
      </c>
    </row>
    <row r="52" spans="1:14" s="9" customFormat="1" ht="9.75" customHeight="1">
      <c r="A52" s="26" t="s">
        <v>20</v>
      </c>
      <c r="B52" s="29">
        <f aca="true" t="shared" si="31" ref="B52:M52">B51/B40*100</f>
        <v>3.571428571428571</v>
      </c>
      <c r="C52" s="29">
        <f t="shared" si="31"/>
        <v>0</v>
      </c>
      <c r="D52" s="29">
        <f t="shared" si="31"/>
        <v>8.695652173913043</v>
      </c>
      <c r="E52" s="29">
        <f t="shared" si="31"/>
        <v>9.803921568627452</v>
      </c>
      <c r="F52" s="29">
        <f t="shared" si="31"/>
        <v>4.25531914893617</v>
      </c>
      <c r="G52" s="29">
        <f t="shared" si="31"/>
        <v>0</v>
      </c>
      <c r="H52" s="29">
        <f t="shared" si="31"/>
        <v>0</v>
      </c>
      <c r="I52" s="29">
        <f t="shared" si="31"/>
        <v>0</v>
      </c>
      <c r="J52" s="29">
        <f t="shared" si="31"/>
        <v>0</v>
      </c>
      <c r="K52" s="29">
        <f t="shared" si="31"/>
        <v>3.0303030303030303</v>
      </c>
      <c r="L52" s="29">
        <f t="shared" si="31"/>
        <v>0</v>
      </c>
      <c r="M52" s="29">
        <f t="shared" si="31"/>
        <v>18.75</v>
      </c>
      <c r="N52" s="41">
        <f>N51/N40*100</f>
        <v>3.9627039627039626</v>
      </c>
    </row>
    <row r="53" spans="1:14" s="3" customFormat="1" ht="12">
      <c r="A53" s="30" t="s">
        <v>56</v>
      </c>
      <c r="B53" s="25">
        <v>1</v>
      </c>
      <c r="C53" s="25">
        <v>1</v>
      </c>
      <c r="D53" s="25">
        <v>0</v>
      </c>
      <c r="E53" s="25">
        <v>14</v>
      </c>
      <c r="F53" s="25">
        <v>0</v>
      </c>
      <c r="G53" s="25">
        <v>9</v>
      </c>
      <c r="H53" s="25">
        <v>2</v>
      </c>
      <c r="I53" s="25">
        <v>1</v>
      </c>
      <c r="J53" s="25">
        <v>1</v>
      </c>
      <c r="K53" s="25">
        <v>1</v>
      </c>
      <c r="L53" s="25">
        <v>1</v>
      </c>
      <c r="M53" s="25">
        <v>0</v>
      </c>
      <c r="N53" s="40">
        <f>SUM(B53:M53)</f>
        <v>31</v>
      </c>
    </row>
    <row r="54" spans="1:14" s="9" customFormat="1" ht="9" customHeight="1">
      <c r="A54" s="26" t="s">
        <v>20</v>
      </c>
      <c r="B54" s="29">
        <f aca="true" t="shared" si="32" ref="B54:M54">B53/B40*100</f>
        <v>3.571428571428571</v>
      </c>
      <c r="C54" s="29">
        <f t="shared" si="32"/>
        <v>3.4482758620689653</v>
      </c>
      <c r="D54" s="29">
        <f t="shared" si="32"/>
        <v>0</v>
      </c>
      <c r="E54" s="29">
        <f t="shared" si="32"/>
        <v>27.450980392156865</v>
      </c>
      <c r="F54" s="29">
        <f t="shared" si="32"/>
        <v>0</v>
      </c>
      <c r="G54" s="29">
        <f t="shared" si="32"/>
        <v>18.75</v>
      </c>
      <c r="H54" s="29">
        <f t="shared" si="32"/>
        <v>6.25</v>
      </c>
      <c r="I54" s="29">
        <f t="shared" si="32"/>
        <v>3.0303030303030303</v>
      </c>
      <c r="J54" s="29">
        <f t="shared" si="32"/>
        <v>2.5</v>
      </c>
      <c r="K54" s="29">
        <f t="shared" si="32"/>
        <v>3.0303030303030303</v>
      </c>
      <c r="L54" s="29">
        <f t="shared" si="32"/>
        <v>3.0303030303030303</v>
      </c>
      <c r="M54" s="29">
        <f t="shared" si="32"/>
        <v>0</v>
      </c>
      <c r="N54" s="41">
        <f>N53/N40*100</f>
        <v>7.226107226107226</v>
      </c>
    </row>
    <row r="55" spans="1:14" s="3" customFormat="1" ht="12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.75" customHeight="1">
      <c r="A56" s="26" t="s">
        <v>20</v>
      </c>
      <c r="B56" s="29">
        <f aca="true" t="shared" si="33" ref="B56:M56">B55/B40*100</f>
        <v>0</v>
      </c>
      <c r="C56" s="29">
        <f t="shared" si="33"/>
        <v>0</v>
      </c>
      <c r="D56" s="29">
        <f t="shared" si="33"/>
        <v>0</v>
      </c>
      <c r="E56" s="29">
        <f t="shared" si="33"/>
        <v>0</v>
      </c>
      <c r="F56" s="29">
        <f t="shared" si="33"/>
        <v>0</v>
      </c>
      <c r="G56" s="29">
        <f t="shared" si="33"/>
        <v>0</v>
      </c>
      <c r="H56" s="29">
        <f t="shared" si="33"/>
        <v>0</v>
      </c>
      <c r="I56" s="29">
        <f t="shared" si="33"/>
        <v>0</v>
      </c>
      <c r="J56" s="29">
        <f t="shared" si="33"/>
        <v>0</v>
      </c>
      <c r="K56" s="29">
        <f t="shared" si="33"/>
        <v>0</v>
      </c>
      <c r="L56" s="29">
        <f t="shared" si="33"/>
        <v>0</v>
      </c>
      <c r="M56" s="29">
        <f t="shared" si="33"/>
        <v>0</v>
      </c>
      <c r="N56" s="41">
        <f>N55/N40*100</f>
        <v>0</v>
      </c>
    </row>
    <row r="57" spans="1:14" s="3" customFormat="1" ht="12">
      <c r="A57" s="30" t="s">
        <v>58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0</v>
      </c>
    </row>
    <row r="58" spans="1:14" s="9" customFormat="1" ht="9" customHeight="1">
      <c r="A58" s="26" t="s">
        <v>20</v>
      </c>
      <c r="B58" s="29">
        <f aca="true" t="shared" si="34" ref="B58:M58">B57/B40*100</f>
        <v>0</v>
      </c>
      <c r="C58" s="29">
        <f t="shared" si="34"/>
        <v>0</v>
      </c>
      <c r="D58" s="29">
        <f t="shared" si="34"/>
        <v>0</v>
      </c>
      <c r="E58" s="29">
        <f t="shared" si="34"/>
        <v>0</v>
      </c>
      <c r="F58" s="29">
        <f t="shared" si="34"/>
        <v>0</v>
      </c>
      <c r="G58" s="29">
        <f t="shared" si="34"/>
        <v>0</v>
      </c>
      <c r="H58" s="29">
        <f t="shared" si="34"/>
        <v>0</v>
      </c>
      <c r="I58" s="29">
        <f t="shared" si="34"/>
        <v>0</v>
      </c>
      <c r="J58" s="29">
        <f t="shared" si="34"/>
        <v>0</v>
      </c>
      <c r="K58" s="29">
        <f t="shared" si="34"/>
        <v>0</v>
      </c>
      <c r="L58" s="29">
        <f t="shared" si="34"/>
        <v>0</v>
      </c>
      <c r="M58" s="29">
        <f t="shared" si="34"/>
        <v>0</v>
      </c>
      <c r="N58" s="41">
        <f>N57/N40*100</f>
        <v>0</v>
      </c>
    </row>
    <row r="59" spans="1:14" s="2" customFormat="1" ht="31.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40">
        <f>SUM(B59:M59)</f>
        <v>0</v>
      </c>
    </row>
    <row r="60" spans="1:14" s="9" customFormat="1" ht="10.5" customHeight="1">
      <c r="A60" s="26" t="s">
        <v>20</v>
      </c>
      <c r="B60" s="29">
        <f aca="true" t="shared" si="35" ref="B60:M60">B59/B40*100</f>
        <v>0</v>
      </c>
      <c r="C60" s="29">
        <f t="shared" si="35"/>
        <v>0</v>
      </c>
      <c r="D60" s="29">
        <f t="shared" si="35"/>
        <v>0</v>
      </c>
      <c r="E60" s="29">
        <f t="shared" si="35"/>
        <v>0</v>
      </c>
      <c r="F60" s="29">
        <f t="shared" si="35"/>
        <v>0</v>
      </c>
      <c r="G60" s="29">
        <f t="shared" si="35"/>
        <v>0</v>
      </c>
      <c r="H60" s="29">
        <f t="shared" si="35"/>
        <v>0</v>
      </c>
      <c r="I60" s="29">
        <f t="shared" si="35"/>
        <v>0</v>
      </c>
      <c r="J60" s="29">
        <f t="shared" si="35"/>
        <v>0</v>
      </c>
      <c r="K60" s="29">
        <f t="shared" si="35"/>
        <v>0</v>
      </c>
      <c r="L60" s="29">
        <f t="shared" si="35"/>
        <v>0</v>
      </c>
      <c r="M60" s="29">
        <f t="shared" si="35"/>
        <v>0</v>
      </c>
      <c r="N60" s="41">
        <f>N59/N40*100</f>
        <v>0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0</v>
      </c>
    </row>
    <row r="62" spans="1:14" s="9" customFormat="1" ht="10.5" customHeight="1">
      <c r="A62" s="26" t="s">
        <v>20</v>
      </c>
      <c r="B62" s="29">
        <f>B61/B42*100</f>
        <v>0</v>
      </c>
      <c r="C62" s="29">
        <f aca="true" t="shared" si="36" ref="C62:N62">C61/C40*100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41">
        <f t="shared" si="36"/>
        <v>0</v>
      </c>
    </row>
    <row r="63" spans="1:14" s="9" customFormat="1" ht="10.5" customHeight="1">
      <c r="A63" s="30" t="s">
        <v>70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10.5" customHeight="1">
      <c r="A64" s="26" t="s">
        <v>20</v>
      </c>
      <c r="B64" s="29">
        <f aca="true" t="shared" si="37" ref="B64:N64">B63/B40*100</f>
        <v>0</v>
      </c>
      <c r="C64" s="29">
        <f t="shared" si="37"/>
        <v>0</v>
      </c>
      <c r="D64" s="29">
        <f t="shared" si="37"/>
        <v>0</v>
      </c>
      <c r="E64" s="29">
        <f t="shared" si="37"/>
        <v>0</v>
      </c>
      <c r="F64" s="29">
        <f t="shared" si="37"/>
        <v>0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29">
        <f t="shared" si="37"/>
        <v>0</v>
      </c>
      <c r="L64" s="29">
        <f t="shared" si="37"/>
        <v>0</v>
      </c>
      <c r="M64" s="29">
        <f t="shared" si="37"/>
        <v>0</v>
      </c>
      <c r="N64" s="41">
        <f t="shared" si="37"/>
        <v>0</v>
      </c>
    </row>
    <row r="65" spans="1:14" s="9" customFormat="1" ht="10.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10.5" customHeight="1" thickBot="1">
      <c r="A66" s="31" t="s">
        <v>20</v>
      </c>
      <c r="B66" s="34">
        <f aca="true" t="shared" si="38" ref="B66:N66">B65/B40*100</f>
        <v>0</v>
      </c>
      <c r="C66" s="34">
        <f t="shared" si="38"/>
        <v>0</v>
      </c>
      <c r="D66" s="34">
        <f t="shared" si="38"/>
        <v>0</v>
      </c>
      <c r="E66" s="34">
        <f t="shared" si="38"/>
        <v>0</v>
      </c>
      <c r="F66" s="34">
        <f t="shared" si="38"/>
        <v>0</v>
      </c>
      <c r="G66" s="34">
        <f t="shared" si="38"/>
        <v>0</v>
      </c>
      <c r="H66" s="34">
        <f t="shared" si="38"/>
        <v>0</v>
      </c>
      <c r="I66" s="34">
        <f t="shared" si="38"/>
        <v>0</v>
      </c>
      <c r="J66" s="34">
        <f t="shared" si="38"/>
        <v>0</v>
      </c>
      <c r="K66" s="34">
        <f t="shared" si="38"/>
        <v>0</v>
      </c>
      <c r="L66" s="34">
        <f t="shared" si="38"/>
        <v>0</v>
      </c>
      <c r="M66" s="34">
        <f t="shared" si="38"/>
        <v>0</v>
      </c>
      <c r="N66" s="42">
        <f t="shared" si="38"/>
        <v>0</v>
      </c>
    </row>
    <row r="67" spans="1:14" s="3" customFormat="1" ht="12">
      <c r="A67" s="30" t="s">
        <v>66</v>
      </c>
      <c r="B67" s="25">
        <v>1</v>
      </c>
      <c r="C67" s="25">
        <v>0</v>
      </c>
      <c r="D67" s="25">
        <v>2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2</v>
      </c>
      <c r="K67" s="25">
        <v>1</v>
      </c>
      <c r="L67" s="25">
        <v>8</v>
      </c>
      <c r="M67" s="25">
        <v>1</v>
      </c>
      <c r="N67" s="40">
        <f>SUM(B67:M67)</f>
        <v>16</v>
      </c>
    </row>
    <row r="68" spans="1:14" s="9" customFormat="1" ht="9.75" customHeight="1">
      <c r="A68" s="26" t="s">
        <v>20</v>
      </c>
      <c r="B68" s="29">
        <f aca="true" t="shared" si="39" ref="B68:M68">B67/B40*100</f>
        <v>3.571428571428571</v>
      </c>
      <c r="C68" s="29">
        <f t="shared" si="39"/>
        <v>0</v>
      </c>
      <c r="D68" s="29">
        <f t="shared" si="39"/>
        <v>8.695652173913043</v>
      </c>
      <c r="E68" s="29">
        <f t="shared" si="39"/>
        <v>0</v>
      </c>
      <c r="F68" s="29">
        <f t="shared" si="39"/>
        <v>2.127659574468085</v>
      </c>
      <c r="G68" s="29">
        <f t="shared" si="39"/>
        <v>0</v>
      </c>
      <c r="H68" s="29">
        <f t="shared" si="39"/>
        <v>0</v>
      </c>
      <c r="I68" s="29">
        <f t="shared" si="39"/>
        <v>0</v>
      </c>
      <c r="J68" s="29">
        <f t="shared" si="39"/>
        <v>5</v>
      </c>
      <c r="K68" s="29">
        <f t="shared" si="39"/>
        <v>3.0303030303030303</v>
      </c>
      <c r="L68" s="29">
        <f t="shared" si="39"/>
        <v>24.242424242424242</v>
      </c>
      <c r="M68" s="29">
        <f t="shared" si="39"/>
        <v>3.125</v>
      </c>
      <c r="N68" s="41">
        <f>N67/N40*100</f>
        <v>3.7296037296037294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40">
        <f>SUM(B69:M69)</f>
        <v>1</v>
      </c>
    </row>
    <row r="70" spans="1:14" s="9" customFormat="1" ht="9.75" customHeight="1">
      <c r="A70" s="26" t="s">
        <v>20</v>
      </c>
      <c r="B70" s="29">
        <f aca="true" t="shared" si="40" ref="B70:N70">B69/B40*100</f>
        <v>0</v>
      </c>
      <c r="C70" s="29">
        <f t="shared" si="40"/>
        <v>0</v>
      </c>
      <c r="D70" s="29">
        <f t="shared" si="40"/>
        <v>0</v>
      </c>
      <c r="E70" s="29">
        <f t="shared" si="40"/>
        <v>0</v>
      </c>
      <c r="F70" s="29">
        <f t="shared" si="40"/>
        <v>0</v>
      </c>
      <c r="G70" s="29">
        <f t="shared" si="40"/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3.125</v>
      </c>
      <c r="N70" s="41">
        <f t="shared" si="40"/>
        <v>0.2331002331002331</v>
      </c>
    </row>
    <row r="71" spans="1:14" s="3" customFormat="1" ht="12">
      <c r="A71" s="30" t="s">
        <v>67</v>
      </c>
      <c r="B71" s="25">
        <v>1</v>
      </c>
      <c r="C71" s="25">
        <v>0</v>
      </c>
      <c r="D71" s="25">
        <v>3</v>
      </c>
      <c r="E71" s="25">
        <v>1</v>
      </c>
      <c r="F71" s="25">
        <v>0</v>
      </c>
      <c r="G71" s="25">
        <v>2</v>
      </c>
      <c r="H71" s="25">
        <v>0</v>
      </c>
      <c r="I71" s="25">
        <v>1</v>
      </c>
      <c r="J71" s="25">
        <v>1</v>
      </c>
      <c r="K71" s="25">
        <v>2</v>
      </c>
      <c r="L71" s="25">
        <v>2</v>
      </c>
      <c r="M71" s="25">
        <v>1</v>
      </c>
      <c r="N71" s="40">
        <f>SUM(B71:M71)</f>
        <v>14</v>
      </c>
    </row>
    <row r="72" spans="1:14" s="9" customFormat="1" ht="9" customHeight="1">
      <c r="A72" s="26" t="s">
        <v>20</v>
      </c>
      <c r="B72" s="29">
        <f aca="true" t="shared" si="41" ref="B72:M72">B71/B40*100</f>
        <v>3.571428571428571</v>
      </c>
      <c r="C72" s="29">
        <f t="shared" si="41"/>
        <v>0</v>
      </c>
      <c r="D72" s="29">
        <f t="shared" si="41"/>
        <v>13.043478260869565</v>
      </c>
      <c r="E72" s="29">
        <f t="shared" si="41"/>
        <v>1.9607843137254901</v>
      </c>
      <c r="F72" s="29">
        <f t="shared" si="41"/>
        <v>0</v>
      </c>
      <c r="G72" s="29">
        <f t="shared" si="41"/>
        <v>4.166666666666666</v>
      </c>
      <c r="H72" s="29">
        <f t="shared" si="41"/>
        <v>0</v>
      </c>
      <c r="I72" s="29">
        <f t="shared" si="41"/>
        <v>3.0303030303030303</v>
      </c>
      <c r="J72" s="29">
        <f t="shared" si="41"/>
        <v>2.5</v>
      </c>
      <c r="K72" s="29">
        <f t="shared" si="41"/>
        <v>6.0606060606060606</v>
      </c>
      <c r="L72" s="29">
        <f t="shared" si="41"/>
        <v>6.0606060606060606</v>
      </c>
      <c r="M72" s="29">
        <f t="shared" si="41"/>
        <v>3.125</v>
      </c>
      <c r="N72" s="41">
        <f>N71/N40*100</f>
        <v>3.263403263403263</v>
      </c>
    </row>
    <row r="73" spans="1:14" s="3" customFormat="1" ht="12">
      <c r="A73" s="30" t="s">
        <v>23</v>
      </c>
      <c r="B73" s="25">
        <v>4</v>
      </c>
      <c r="C73" s="25">
        <v>8</v>
      </c>
      <c r="D73" s="25">
        <v>1</v>
      </c>
      <c r="E73" s="25">
        <v>11</v>
      </c>
      <c r="F73" s="25">
        <v>11</v>
      </c>
      <c r="G73" s="25">
        <v>12</v>
      </c>
      <c r="H73" s="25">
        <v>7</v>
      </c>
      <c r="I73" s="25">
        <v>11</v>
      </c>
      <c r="J73" s="25">
        <v>15</v>
      </c>
      <c r="K73" s="25">
        <v>11</v>
      </c>
      <c r="L73" s="25">
        <v>7</v>
      </c>
      <c r="M73" s="25">
        <v>13</v>
      </c>
      <c r="N73" s="40">
        <f>SUM(B73:M73)</f>
        <v>111</v>
      </c>
    </row>
    <row r="74" spans="1:14" s="9" customFormat="1" ht="9" customHeight="1">
      <c r="A74" s="26" t="s">
        <v>20</v>
      </c>
      <c r="B74" s="29">
        <f aca="true" t="shared" si="42" ref="B74:M74">B73/B40*100</f>
        <v>14.285714285714285</v>
      </c>
      <c r="C74" s="29">
        <f t="shared" si="42"/>
        <v>27.586206896551722</v>
      </c>
      <c r="D74" s="29">
        <f t="shared" si="42"/>
        <v>4.3478260869565215</v>
      </c>
      <c r="E74" s="29">
        <f t="shared" si="42"/>
        <v>21.568627450980394</v>
      </c>
      <c r="F74" s="29">
        <f t="shared" si="42"/>
        <v>23.404255319148938</v>
      </c>
      <c r="G74" s="29">
        <f t="shared" si="42"/>
        <v>25</v>
      </c>
      <c r="H74" s="29">
        <f t="shared" si="42"/>
        <v>21.875</v>
      </c>
      <c r="I74" s="29">
        <f t="shared" si="42"/>
        <v>33.33333333333333</v>
      </c>
      <c r="J74" s="29">
        <f t="shared" si="42"/>
        <v>37.5</v>
      </c>
      <c r="K74" s="29">
        <f t="shared" si="42"/>
        <v>33.33333333333333</v>
      </c>
      <c r="L74" s="29">
        <f t="shared" si="42"/>
        <v>21.21212121212121</v>
      </c>
      <c r="M74" s="29">
        <f t="shared" si="42"/>
        <v>40.625</v>
      </c>
      <c r="N74" s="41">
        <f>N73/N40*100</f>
        <v>25.874125874125873</v>
      </c>
    </row>
    <row r="75" spans="1:14" s="3" customFormat="1" ht="12" customHeight="1">
      <c r="A75" s="30" t="s">
        <v>59</v>
      </c>
      <c r="B75" s="25">
        <v>5</v>
      </c>
      <c r="C75" s="25">
        <v>4</v>
      </c>
      <c r="D75" s="25">
        <v>2</v>
      </c>
      <c r="E75" s="25">
        <v>6</v>
      </c>
      <c r="F75" s="25">
        <v>1</v>
      </c>
      <c r="G75" s="25">
        <v>6</v>
      </c>
      <c r="H75" s="25">
        <v>4</v>
      </c>
      <c r="I75" s="25">
        <v>1</v>
      </c>
      <c r="J75" s="25">
        <v>3</v>
      </c>
      <c r="K75" s="25">
        <v>4</v>
      </c>
      <c r="L75" s="25">
        <v>2</v>
      </c>
      <c r="M75" s="25">
        <v>1</v>
      </c>
      <c r="N75" s="40">
        <f>SUM(B75:M75)</f>
        <v>39</v>
      </c>
    </row>
    <row r="76" spans="1:14" s="9" customFormat="1" ht="10.5">
      <c r="A76" s="26" t="s">
        <v>20</v>
      </c>
      <c r="B76" s="29">
        <f aca="true" t="shared" si="43" ref="B76:M76">B75/B40*100</f>
        <v>17.857142857142858</v>
      </c>
      <c r="C76" s="29">
        <f t="shared" si="43"/>
        <v>13.793103448275861</v>
      </c>
      <c r="D76" s="29">
        <f t="shared" si="43"/>
        <v>8.695652173913043</v>
      </c>
      <c r="E76" s="29">
        <f t="shared" si="43"/>
        <v>11.76470588235294</v>
      </c>
      <c r="F76" s="29">
        <f t="shared" si="43"/>
        <v>2.127659574468085</v>
      </c>
      <c r="G76" s="29">
        <f t="shared" si="43"/>
        <v>12.5</v>
      </c>
      <c r="H76" s="29">
        <f t="shared" si="43"/>
        <v>12.5</v>
      </c>
      <c r="I76" s="29">
        <f t="shared" si="43"/>
        <v>3.0303030303030303</v>
      </c>
      <c r="J76" s="29">
        <f t="shared" si="43"/>
        <v>7.5</v>
      </c>
      <c r="K76" s="29">
        <f t="shared" si="43"/>
        <v>12.121212121212121</v>
      </c>
      <c r="L76" s="29">
        <f t="shared" si="43"/>
        <v>6.0606060606060606</v>
      </c>
      <c r="M76" s="29">
        <f t="shared" si="43"/>
        <v>3.125</v>
      </c>
      <c r="N76" s="41">
        <f>N75/N40*100</f>
        <v>9.090909090909092</v>
      </c>
    </row>
    <row r="77" spans="1:14" s="3" customFormat="1" ht="12">
      <c r="A77" s="30" t="s">
        <v>30</v>
      </c>
      <c r="B77" s="25">
        <f aca="true" t="shared" si="44" ref="B77:G77">B40-B43-B67-B71-B73-B75</f>
        <v>3</v>
      </c>
      <c r="C77" s="25">
        <f t="shared" si="44"/>
        <v>3</v>
      </c>
      <c r="D77" s="25">
        <f t="shared" si="44"/>
        <v>1</v>
      </c>
      <c r="E77" s="25">
        <f t="shared" si="44"/>
        <v>1</v>
      </c>
      <c r="F77" s="25">
        <f t="shared" si="44"/>
        <v>2</v>
      </c>
      <c r="G77" s="25">
        <f t="shared" si="44"/>
        <v>1</v>
      </c>
      <c r="H77" s="25">
        <f>H40-H43-H67-H71-H73-H75</f>
        <v>2</v>
      </c>
      <c r="I77" s="25">
        <f>I40-I43-I67-I71-I73-I75</f>
        <v>2</v>
      </c>
      <c r="J77" s="25">
        <f>J40-J43-J67-J71-J73-J75</f>
        <v>3</v>
      </c>
      <c r="K77" s="25">
        <f>K40-K43-K67-K69-K71-K73-K75</f>
        <v>1</v>
      </c>
      <c r="L77" s="25">
        <f>L40-L43-L67-L69-L71-L73-L75</f>
        <v>3</v>
      </c>
      <c r="M77" s="25">
        <f>M40-M43-M67-M69-M71-M73-M75</f>
        <v>3</v>
      </c>
      <c r="N77" s="40">
        <f>SUM(B77:M77)</f>
        <v>25</v>
      </c>
    </row>
    <row r="78" spans="1:14" s="2" customFormat="1" ht="10.5" customHeight="1" thickBot="1">
      <c r="A78" s="31" t="s">
        <v>20</v>
      </c>
      <c r="B78" s="43">
        <f aca="true" t="shared" si="45" ref="B78:M78">B77/B40*100</f>
        <v>10.714285714285714</v>
      </c>
      <c r="C78" s="43">
        <f t="shared" si="45"/>
        <v>10.344827586206897</v>
      </c>
      <c r="D78" s="43">
        <f t="shared" si="45"/>
        <v>4.3478260869565215</v>
      </c>
      <c r="E78" s="43">
        <f t="shared" si="45"/>
        <v>1.9607843137254901</v>
      </c>
      <c r="F78" s="43">
        <f t="shared" si="45"/>
        <v>4.25531914893617</v>
      </c>
      <c r="G78" s="43">
        <f t="shared" si="45"/>
        <v>2.083333333333333</v>
      </c>
      <c r="H78" s="43">
        <f t="shared" si="45"/>
        <v>6.25</v>
      </c>
      <c r="I78" s="43">
        <f t="shared" si="45"/>
        <v>6.0606060606060606</v>
      </c>
      <c r="J78" s="43">
        <f t="shared" si="45"/>
        <v>7.5</v>
      </c>
      <c r="K78" s="43">
        <f t="shared" si="45"/>
        <v>3.0303030303030303</v>
      </c>
      <c r="L78" s="43">
        <f t="shared" si="45"/>
        <v>9.090909090909092</v>
      </c>
      <c r="M78" s="43">
        <f t="shared" si="45"/>
        <v>9.375</v>
      </c>
      <c r="N78" s="44">
        <f>N77/N40*100</f>
        <v>5.827505827505827</v>
      </c>
    </row>
  </sheetData>
  <printOptions/>
  <pageMargins left="0.75" right="0.16" top="0.15" bottom="0.08" header="0.03" footer="0.01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N78"/>
  <sheetViews>
    <sheetView showGridLines="0" workbookViewId="0" topLeftCell="A1">
      <selection activeCell="O3" sqref="O3"/>
    </sheetView>
  </sheetViews>
  <sheetFormatPr defaultColWidth="9.00390625" defaultRowHeight="12.75"/>
  <cols>
    <col min="1" max="1" width="18.75390625" style="45" customWidth="1"/>
    <col min="2" max="14" width="5.75390625" style="45" customWidth="1"/>
  </cols>
  <sheetData>
    <row r="1" spans="1:14" s="5" customFormat="1" ht="12" customHeight="1" thickBo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5" customFormat="1" ht="12" customHeight="1" thickBot="1">
      <c r="A2" s="14" t="s">
        <v>1</v>
      </c>
      <c r="B2" s="15" t="s">
        <v>63</v>
      </c>
      <c r="C2" s="16" t="s">
        <v>72</v>
      </c>
      <c r="D2" s="17" t="s">
        <v>73</v>
      </c>
      <c r="E2" s="17" t="s">
        <v>74</v>
      </c>
      <c r="F2" s="17" t="s">
        <v>75</v>
      </c>
      <c r="G2" s="17" t="s">
        <v>76</v>
      </c>
      <c r="H2" s="17" t="s">
        <v>77</v>
      </c>
      <c r="I2" s="17" t="s">
        <v>78</v>
      </c>
      <c r="J2" s="53" t="s">
        <v>79</v>
      </c>
      <c r="K2" s="17" t="s">
        <v>80</v>
      </c>
      <c r="L2" s="17" t="s">
        <v>81</v>
      </c>
      <c r="M2" s="17" t="s">
        <v>82</v>
      </c>
      <c r="N2" s="15" t="s">
        <v>83</v>
      </c>
    </row>
    <row r="3" spans="1:14" s="6" customFormat="1" ht="12" customHeight="1" thickBot="1">
      <c r="A3" s="18" t="s">
        <v>2</v>
      </c>
      <c r="B3" s="19">
        <v>135</v>
      </c>
      <c r="C3" s="20">
        <v>145</v>
      </c>
      <c r="D3" s="21">
        <v>154</v>
      </c>
      <c r="E3" s="21">
        <v>160</v>
      </c>
      <c r="F3" s="21">
        <v>151</v>
      </c>
      <c r="G3" s="21">
        <v>143</v>
      </c>
      <c r="H3" s="21">
        <v>133</v>
      </c>
      <c r="I3" s="21">
        <v>123</v>
      </c>
      <c r="J3" s="21">
        <v>123</v>
      </c>
      <c r="K3" s="21">
        <v>125</v>
      </c>
      <c r="L3" s="21">
        <v>131</v>
      </c>
      <c r="M3" s="21">
        <v>133</v>
      </c>
      <c r="N3" s="21">
        <v>142</v>
      </c>
    </row>
    <row r="4" spans="1:14" s="5" customFormat="1" ht="10.5" customHeight="1" thickTop="1">
      <c r="A4" s="22" t="s">
        <v>3</v>
      </c>
      <c r="B4" s="23">
        <v>75</v>
      </c>
      <c r="C4" s="24">
        <v>77</v>
      </c>
      <c r="D4" s="25">
        <v>82</v>
      </c>
      <c r="E4" s="25">
        <v>81</v>
      </c>
      <c r="F4" s="25">
        <v>78</v>
      </c>
      <c r="G4" s="25">
        <v>79</v>
      </c>
      <c r="H4" s="25">
        <v>79</v>
      </c>
      <c r="I4" s="25">
        <v>72</v>
      </c>
      <c r="J4" s="25">
        <v>76</v>
      </c>
      <c r="K4" s="25">
        <v>75</v>
      </c>
      <c r="L4" s="25">
        <v>73</v>
      </c>
      <c r="M4" s="25">
        <v>73</v>
      </c>
      <c r="N4" s="25">
        <v>80</v>
      </c>
    </row>
    <row r="5" spans="1:14" s="8" customFormat="1" ht="10.5" customHeight="1">
      <c r="A5" s="26" t="s">
        <v>4</v>
      </c>
      <c r="B5" s="27">
        <f aca="true" t="shared" si="0" ref="B5:N5">B4/B3*100</f>
        <v>55.55555555555556</v>
      </c>
      <c r="C5" s="28">
        <f t="shared" si="0"/>
        <v>53.103448275862064</v>
      </c>
      <c r="D5" s="29">
        <f t="shared" si="0"/>
        <v>53.246753246753244</v>
      </c>
      <c r="E5" s="29">
        <f t="shared" si="0"/>
        <v>50.625</v>
      </c>
      <c r="F5" s="29">
        <f t="shared" si="0"/>
        <v>51.65562913907284</v>
      </c>
      <c r="G5" s="29">
        <f t="shared" si="0"/>
        <v>55.24475524475524</v>
      </c>
      <c r="H5" s="29">
        <f t="shared" si="0"/>
        <v>59.3984962406015</v>
      </c>
      <c r="I5" s="29">
        <f t="shared" si="0"/>
        <v>58.536585365853654</v>
      </c>
      <c r="J5" s="29">
        <f t="shared" si="0"/>
        <v>61.78861788617886</v>
      </c>
      <c r="K5" s="29">
        <f t="shared" si="0"/>
        <v>60</v>
      </c>
      <c r="L5" s="29">
        <f t="shared" si="0"/>
        <v>55.72519083969466</v>
      </c>
      <c r="M5" s="29">
        <f t="shared" si="0"/>
        <v>54.88721804511278</v>
      </c>
      <c r="N5" s="29">
        <f t="shared" si="0"/>
        <v>56.33802816901409</v>
      </c>
    </row>
    <row r="6" spans="1:14" s="5" customFormat="1" ht="12" customHeight="1">
      <c r="A6" s="30" t="s">
        <v>61</v>
      </c>
      <c r="B6" s="23">
        <v>97</v>
      </c>
      <c r="C6" s="24">
        <v>102</v>
      </c>
      <c r="D6" s="25">
        <v>112</v>
      </c>
      <c r="E6" s="25">
        <v>112</v>
      </c>
      <c r="F6" s="25">
        <v>109</v>
      </c>
      <c r="G6" s="25">
        <v>107</v>
      </c>
      <c r="H6" s="25">
        <v>106</v>
      </c>
      <c r="I6" s="25">
        <v>98</v>
      </c>
      <c r="J6" s="25">
        <v>95</v>
      </c>
      <c r="K6" s="25">
        <v>97</v>
      </c>
      <c r="L6" s="25">
        <v>103</v>
      </c>
      <c r="M6" s="25">
        <v>105</v>
      </c>
      <c r="N6" s="25">
        <v>106</v>
      </c>
    </row>
    <row r="7" spans="1:14" s="8" customFormat="1" ht="10.5" customHeight="1">
      <c r="A7" s="26" t="s">
        <v>4</v>
      </c>
      <c r="B7" s="27">
        <f aca="true" t="shared" si="1" ref="B7:N7">B6/B3*100</f>
        <v>71.85185185185186</v>
      </c>
      <c r="C7" s="28">
        <f t="shared" si="1"/>
        <v>70.34482758620689</v>
      </c>
      <c r="D7" s="29">
        <f t="shared" si="1"/>
        <v>72.72727272727273</v>
      </c>
      <c r="E7" s="29">
        <f t="shared" si="1"/>
        <v>70</v>
      </c>
      <c r="F7" s="29">
        <f t="shared" si="1"/>
        <v>72.18543046357617</v>
      </c>
      <c r="G7" s="29">
        <f t="shared" si="1"/>
        <v>74.82517482517483</v>
      </c>
      <c r="H7" s="29">
        <f t="shared" si="1"/>
        <v>79.69924812030075</v>
      </c>
      <c r="I7" s="29">
        <f t="shared" si="1"/>
        <v>79.67479674796748</v>
      </c>
      <c r="J7" s="29">
        <f t="shared" si="1"/>
        <v>77.23577235772358</v>
      </c>
      <c r="K7" s="29">
        <f t="shared" si="1"/>
        <v>77.60000000000001</v>
      </c>
      <c r="L7" s="29">
        <f t="shared" si="1"/>
        <v>78.62595419847328</v>
      </c>
      <c r="M7" s="29">
        <f t="shared" si="1"/>
        <v>78.94736842105263</v>
      </c>
      <c r="N7" s="29">
        <f t="shared" si="1"/>
        <v>74.64788732394366</v>
      </c>
    </row>
    <row r="8" spans="1:14" s="5" customFormat="1" ht="11.25" customHeight="1">
      <c r="A8" s="30" t="s">
        <v>5</v>
      </c>
      <c r="B8" s="23">
        <v>13</v>
      </c>
      <c r="C8" s="24">
        <v>12</v>
      </c>
      <c r="D8" s="25">
        <v>12</v>
      </c>
      <c r="E8" s="25">
        <v>14</v>
      </c>
      <c r="F8" s="25">
        <v>14</v>
      </c>
      <c r="G8" s="25">
        <v>12</v>
      </c>
      <c r="H8" s="25">
        <v>12</v>
      </c>
      <c r="I8" s="25">
        <v>11</v>
      </c>
      <c r="J8" s="25">
        <v>11</v>
      </c>
      <c r="K8" s="25">
        <v>9</v>
      </c>
      <c r="L8" s="25">
        <v>7</v>
      </c>
      <c r="M8" s="25">
        <v>8</v>
      </c>
      <c r="N8" s="25">
        <v>8</v>
      </c>
    </row>
    <row r="9" spans="1:14" s="8" customFormat="1" ht="10.5" customHeight="1">
      <c r="A9" s="26" t="s">
        <v>4</v>
      </c>
      <c r="B9" s="27">
        <f aca="true" t="shared" si="2" ref="B9:N9">B8/B3*100</f>
        <v>9.62962962962963</v>
      </c>
      <c r="C9" s="28">
        <f t="shared" si="2"/>
        <v>8.275862068965518</v>
      </c>
      <c r="D9" s="29">
        <f t="shared" si="2"/>
        <v>7.792207792207792</v>
      </c>
      <c r="E9" s="29">
        <f t="shared" si="2"/>
        <v>8.75</v>
      </c>
      <c r="F9" s="29">
        <f t="shared" si="2"/>
        <v>9.271523178807946</v>
      </c>
      <c r="G9" s="29">
        <f t="shared" si="2"/>
        <v>8.391608391608392</v>
      </c>
      <c r="H9" s="29">
        <f t="shared" si="2"/>
        <v>9.022556390977442</v>
      </c>
      <c r="I9" s="29">
        <f t="shared" si="2"/>
        <v>8.94308943089431</v>
      </c>
      <c r="J9" s="29">
        <f t="shared" si="2"/>
        <v>8.94308943089431</v>
      </c>
      <c r="K9" s="29">
        <f t="shared" si="2"/>
        <v>7.199999999999999</v>
      </c>
      <c r="L9" s="29">
        <f t="shared" si="2"/>
        <v>5.343511450381679</v>
      </c>
      <c r="M9" s="29">
        <f t="shared" si="2"/>
        <v>6.015037593984962</v>
      </c>
      <c r="N9" s="29">
        <f t="shared" si="2"/>
        <v>5.633802816901409</v>
      </c>
    </row>
    <row r="10" spans="1:14" s="5" customFormat="1" ht="12" customHeight="1">
      <c r="A10" s="30" t="s">
        <v>6</v>
      </c>
      <c r="B10" s="23">
        <f aca="true" t="shared" si="3" ref="B10:G10">B3-B6</f>
        <v>38</v>
      </c>
      <c r="C10" s="24">
        <f t="shared" si="3"/>
        <v>43</v>
      </c>
      <c r="D10" s="25">
        <f t="shared" si="3"/>
        <v>42</v>
      </c>
      <c r="E10" s="25">
        <f t="shared" si="3"/>
        <v>48</v>
      </c>
      <c r="F10" s="25">
        <f t="shared" si="3"/>
        <v>42</v>
      </c>
      <c r="G10" s="25">
        <f t="shared" si="3"/>
        <v>36</v>
      </c>
      <c r="H10" s="25">
        <f aca="true" t="shared" si="4" ref="H10:M10">H3-H6</f>
        <v>27</v>
      </c>
      <c r="I10" s="25">
        <f t="shared" si="4"/>
        <v>25</v>
      </c>
      <c r="J10" s="25">
        <f t="shared" si="4"/>
        <v>28</v>
      </c>
      <c r="K10" s="25">
        <f t="shared" si="4"/>
        <v>28</v>
      </c>
      <c r="L10" s="25">
        <f t="shared" si="4"/>
        <v>28</v>
      </c>
      <c r="M10" s="25">
        <f t="shared" si="4"/>
        <v>28</v>
      </c>
      <c r="N10" s="25">
        <f>N3-N6</f>
        <v>36</v>
      </c>
    </row>
    <row r="11" spans="1:14" s="8" customFormat="1" ht="10.5" customHeight="1">
      <c r="A11" s="26" t="s">
        <v>4</v>
      </c>
      <c r="B11" s="27">
        <f aca="true" t="shared" si="5" ref="B11:N11">B10/B3*100</f>
        <v>28.14814814814815</v>
      </c>
      <c r="C11" s="28">
        <f t="shared" si="5"/>
        <v>29.655172413793103</v>
      </c>
      <c r="D11" s="29">
        <f t="shared" si="5"/>
        <v>27.27272727272727</v>
      </c>
      <c r="E11" s="29">
        <f t="shared" si="5"/>
        <v>30</v>
      </c>
      <c r="F11" s="29">
        <f t="shared" si="5"/>
        <v>27.81456953642384</v>
      </c>
      <c r="G11" s="29">
        <f t="shared" si="5"/>
        <v>25.174825174825177</v>
      </c>
      <c r="H11" s="29">
        <f t="shared" si="5"/>
        <v>20.30075187969925</v>
      </c>
      <c r="I11" s="29">
        <f t="shared" si="5"/>
        <v>20.32520325203252</v>
      </c>
      <c r="J11" s="29">
        <f t="shared" si="5"/>
        <v>22.76422764227642</v>
      </c>
      <c r="K11" s="29">
        <f t="shared" si="5"/>
        <v>22.400000000000002</v>
      </c>
      <c r="L11" s="29">
        <f t="shared" si="5"/>
        <v>21.374045801526716</v>
      </c>
      <c r="M11" s="29">
        <f t="shared" si="5"/>
        <v>21.052631578947366</v>
      </c>
      <c r="N11" s="29">
        <f t="shared" si="5"/>
        <v>25.352112676056336</v>
      </c>
    </row>
    <row r="12" spans="1:14" s="5" customFormat="1" ht="12" customHeight="1">
      <c r="A12" s="30" t="s">
        <v>7</v>
      </c>
      <c r="B12" s="23">
        <v>25</v>
      </c>
      <c r="C12" s="24">
        <v>26</v>
      </c>
      <c r="D12" s="25">
        <v>26</v>
      </c>
      <c r="E12" s="25">
        <v>26</v>
      </c>
      <c r="F12" s="25">
        <v>24</v>
      </c>
      <c r="G12" s="25">
        <v>19</v>
      </c>
      <c r="H12" s="25">
        <v>18</v>
      </c>
      <c r="I12" s="25">
        <v>14</v>
      </c>
      <c r="J12" s="25">
        <v>14</v>
      </c>
      <c r="K12" s="25">
        <v>12</v>
      </c>
      <c r="L12" s="25">
        <v>12</v>
      </c>
      <c r="M12" s="25">
        <v>14</v>
      </c>
      <c r="N12" s="25">
        <v>13</v>
      </c>
    </row>
    <row r="13" spans="1:14" s="8" customFormat="1" ht="10.5" customHeight="1">
      <c r="A13" s="26" t="s">
        <v>4</v>
      </c>
      <c r="B13" s="27">
        <f aca="true" t="shared" si="6" ref="B13:N13">B12/B3*100</f>
        <v>18.51851851851852</v>
      </c>
      <c r="C13" s="28">
        <f t="shared" si="6"/>
        <v>17.93103448275862</v>
      </c>
      <c r="D13" s="29">
        <f t="shared" si="6"/>
        <v>16.883116883116884</v>
      </c>
      <c r="E13" s="29">
        <f t="shared" si="6"/>
        <v>16.25</v>
      </c>
      <c r="F13" s="29">
        <f t="shared" si="6"/>
        <v>15.894039735099339</v>
      </c>
      <c r="G13" s="29">
        <f t="shared" si="6"/>
        <v>13.286713286713287</v>
      </c>
      <c r="H13" s="29">
        <f t="shared" si="6"/>
        <v>13.533834586466165</v>
      </c>
      <c r="I13" s="29">
        <f t="shared" si="6"/>
        <v>11.38211382113821</v>
      </c>
      <c r="J13" s="29">
        <f t="shared" si="6"/>
        <v>11.38211382113821</v>
      </c>
      <c r="K13" s="29">
        <f t="shared" si="6"/>
        <v>9.6</v>
      </c>
      <c r="L13" s="29">
        <f t="shared" si="6"/>
        <v>9.16030534351145</v>
      </c>
      <c r="M13" s="29">
        <f t="shared" si="6"/>
        <v>10.526315789473683</v>
      </c>
      <c r="N13" s="29">
        <f t="shared" si="6"/>
        <v>9.15492957746479</v>
      </c>
    </row>
    <row r="14" spans="1:14" s="5" customFormat="1" ht="11.25" customHeight="1">
      <c r="A14" s="30" t="s">
        <v>8</v>
      </c>
      <c r="B14" s="23">
        <f aca="true" t="shared" si="7" ref="B14:H14">B3-B12</f>
        <v>110</v>
      </c>
      <c r="C14" s="24">
        <f t="shared" si="7"/>
        <v>119</v>
      </c>
      <c r="D14" s="25">
        <f t="shared" si="7"/>
        <v>128</v>
      </c>
      <c r="E14" s="25">
        <f t="shared" si="7"/>
        <v>134</v>
      </c>
      <c r="F14" s="25">
        <f t="shared" si="7"/>
        <v>127</v>
      </c>
      <c r="G14" s="25">
        <f t="shared" si="7"/>
        <v>124</v>
      </c>
      <c r="H14" s="25">
        <f t="shared" si="7"/>
        <v>115</v>
      </c>
      <c r="I14" s="25">
        <f aca="true" t="shared" si="8" ref="I14:N14">I3-I12</f>
        <v>109</v>
      </c>
      <c r="J14" s="25">
        <f t="shared" si="8"/>
        <v>109</v>
      </c>
      <c r="K14" s="25">
        <f t="shared" si="8"/>
        <v>113</v>
      </c>
      <c r="L14" s="25">
        <f t="shared" si="8"/>
        <v>119</v>
      </c>
      <c r="M14" s="25">
        <f t="shared" si="8"/>
        <v>119</v>
      </c>
      <c r="N14" s="25">
        <f t="shared" si="8"/>
        <v>129</v>
      </c>
    </row>
    <row r="15" spans="1:14" s="8" customFormat="1" ht="10.5" customHeight="1">
      <c r="A15" s="26" t="s">
        <v>4</v>
      </c>
      <c r="B15" s="27">
        <f aca="true" t="shared" si="9" ref="B15:N15">B14/B3*100</f>
        <v>81.48148148148148</v>
      </c>
      <c r="C15" s="28">
        <f t="shared" si="9"/>
        <v>82.06896551724138</v>
      </c>
      <c r="D15" s="29">
        <f t="shared" si="9"/>
        <v>83.11688311688312</v>
      </c>
      <c r="E15" s="29">
        <f t="shared" si="9"/>
        <v>83.75</v>
      </c>
      <c r="F15" s="29">
        <f t="shared" si="9"/>
        <v>84.10596026490066</v>
      </c>
      <c r="G15" s="29">
        <f t="shared" si="9"/>
        <v>86.7132867132867</v>
      </c>
      <c r="H15" s="29">
        <f t="shared" si="9"/>
        <v>86.46616541353383</v>
      </c>
      <c r="I15" s="29">
        <f t="shared" si="9"/>
        <v>88.6178861788618</v>
      </c>
      <c r="J15" s="29">
        <f t="shared" si="9"/>
        <v>88.6178861788618</v>
      </c>
      <c r="K15" s="29">
        <f t="shared" si="9"/>
        <v>90.4</v>
      </c>
      <c r="L15" s="29">
        <f t="shared" si="9"/>
        <v>90.83969465648855</v>
      </c>
      <c r="M15" s="29">
        <f t="shared" si="9"/>
        <v>89.47368421052632</v>
      </c>
      <c r="N15" s="29">
        <f t="shared" si="9"/>
        <v>90.84507042253522</v>
      </c>
    </row>
    <row r="16" spans="1:14" s="5" customFormat="1" ht="12" customHeight="1">
      <c r="A16" s="30" t="s">
        <v>71</v>
      </c>
      <c r="B16" s="23">
        <v>7</v>
      </c>
      <c r="C16" s="24">
        <v>7</v>
      </c>
      <c r="D16" s="25">
        <v>6</v>
      </c>
      <c r="E16" s="25">
        <v>5</v>
      </c>
      <c r="F16" s="25">
        <v>6</v>
      </c>
      <c r="G16" s="25">
        <v>5</v>
      </c>
      <c r="H16" s="25">
        <v>7</v>
      </c>
      <c r="I16" s="25">
        <v>4</v>
      </c>
      <c r="J16" s="25">
        <v>6</v>
      </c>
      <c r="K16" s="25">
        <v>5</v>
      </c>
      <c r="L16" s="25">
        <v>7</v>
      </c>
      <c r="M16" s="25">
        <v>5</v>
      </c>
      <c r="N16" s="25">
        <v>7</v>
      </c>
    </row>
    <row r="17" spans="1:14" s="8" customFormat="1" ht="10.5" customHeight="1">
      <c r="A17" s="26" t="s">
        <v>4</v>
      </c>
      <c r="B17" s="27">
        <f aca="true" t="shared" si="10" ref="B17:N17">B16/B3*100</f>
        <v>5.185185185185185</v>
      </c>
      <c r="C17" s="28">
        <f t="shared" si="10"/>
        <v>4.827586206896552</v>
      </c>
      <c r="D17" s="29">
        <f t="shared" si="10"/>
        <v>3.896103896103896</v>
      </c>
      <c r="E17" s="29">
        <f t="shared" si="10"/>
        <v>3.125</v>
      </c>
      <c r="F17" s="29">
        <f t="shared" si="10"/>
        <v>3.9735099337748347</v>
      </c>
      <c r="G17" s="29">
        <f t="shared" si="10"/>
        <v>3.4965034965034967</v>
      </c>
      <c r="H17" s="29">
        <f t="shared" si="10"/>
        <v>5.263157894736842</v>
      </c>
      <c r="I17" s="29">
        <f t="shared" si="10"/>
        <v>3.2520325203252036</v>
      </c>
      <c r="J17" s="29">
        <f t="shared" si="10"/>
        <v>4.878048780487805</v>
      </c>
      <c r="K17" s="29">
        <f t="shared" si="10"/>
        <v>4</v>
      </c>
      <c r="L17" s="29">
        <f t="shared" si="10"/>
        <v>5.343511450381679</v>
      </c>
      <c r="M17" s="29">
        <f t="shared" si="10"/>
        <v>3.7593984962406015</v>
      </c>
      <c r="N17" s="29">
        <f t="shared" si="10"/>
        <v>4.929577464788732</v>
      </c>
    </row>
    <row r="18" spans="1:14" s="5" customFormat="1" ht="11.25" customHeight="1">
      <c r="A18" s="30" t="s">
        <v>9</v>
      </c>
      <c r="B18" s="23">
        <v>58</v>
      </c>
      <c r="C18" s="24">
        <v>64</v>
      </c>
      <c r="D18" s="25">
        <v>66</v>
      </c>
      <c r="E18" s="25">
        <v>65</v>
      </c>
      <c r="F18" s="25">
        <v>59</v>
      </c>
      <c r="G18" s="25">
        <v>58</v>
      </c>
      <c r="H18" s="25">
        <v>55</v>
      </c>
      <c r="I18" s="25">
        <v>54</v>
      </c>
      <c r="J18" s="25">
        <v>57</v>
      </c>
      <c r="K18" s="25">
        <v>55</v>
      </c>
      <c r="L18" s="25">
        <v>56</v>
      </c>
      <c r="M18" s="25">
        <v>57</v>
      </c>
      <c r="N18" s="25">
        <v>59</v>
      </c>
    </row>
    <row r="19" spans="1:14" s="8" customFormat="1" ht="10.5" customHeight="1">
      <c r="A19" s="26" t="s">
        <v>4</v>
      </c>
      <c r="B19" s="27">
        <f aca="true" t="shared" si="11" ref="B19:N19">B18/B3*100</f>
        <v>42.96296296296296</v>
      </c>
      <c r="C19" s="28">
        <f t="shared" si="11"/>
        <v>44.13793103448276</v>
      </c>
      <c r="D19" s="29">
        <f t="shared" si="11"/>
        <v>42.857142857142854</v>
      </c>
      <c r="E19" s="29">
        <f t="shared" si="11"/>
        <v>40.625</v>
      </c>
      <c r="F19" s="29">
        <f t="shared" si="11"/>
        <v>39.0728476821192</v>
      </c>
      <c r="G19" s="29">
        <f t="shared" si="11"/>
        <v>40.55944055944056</v>
      </c>
      <c r="H19" s="29">
        <f t="shared" si="11"/>
        <v>41.35338345864661</v>
      </c>
      <c r="I19" s="29">
        <f t="shared" si="11"/>
        <v>43.90243902439025</v>
      </c>
      <c r="J19" s="29">
        <f t="shared" si="11"/>
        <v>46.34146341463415</v>
      </c>
      <c r="K19" s="29">
        <f t="shared" si="11"/>
        <v>44</v>
      </c>
      <c r="L19" s="29">
        <f t="shared" si="11"/>
        <v>42.74809160305343</v>
      </c>
      <c r="M19" s="29">
        <f t="shared" si="11"/>
        <v>42.857142857142854</v>
      </c>
      <c r="N19" s="29">
        <f t="shared" si="11"/>
        <v>41.54929577464789</v>
      </c>
    </row>
    <row r="20" spans="1:14" s="1" customFormat="1" ht="11.25" customHeight="1">
      <c r="A20" s="30" t="s">
        <v>10</v>
      </c>
      <c r="B20" s="23">
        <v>54</v>
      </c>
      <c r="C20" s="24">
        <v>60</v>
      </c>
      <c r="D20" s="25">
        <v>63</v>
      </c>
      <c r="E20" s="25">
        <v>70</v>
      </c>
      <c r="F20" s="25">
        <v>59</v>
      </c>
      <c r="G20" s="25">
        <v>51</v>
      </c>
      <c r="H20" s="25">
        <v>41</v>
      </c>
      <c r="I20" s="25">
        <v>37</v>
      </c>
      <c r="J20" s="25">
        <v>39</v>
      </c>
      <c r="K20" s="25">
        <v>45</v>
      </c>
      <c r="L20" s="25">
        <v>49</v>
      </c>
      <c r="M20" s="25">
        <v>49</v>
      </c>
      <c r="N20" s="25">
        <v>57</v>
      </c>
    </row>
    <row r="21" spans="1:14" s="8" customFormat="1" ht="10.5" customHeight="1" thickBot="1">
      <c r="A21" s="31" t="s">
        <v>4</v>
      </c>
      <c r="B21" s="32">
        <f aca="true" t="shared" si="12" ref="B21:N21">B20/B3*100</f>
        <v>40</v>
      </c>
      <c r="C21" s="33">
        <f t="shared" si="12"/>
        <v>41.37931034482759</v>
      </c>
      <c r="D21" s="34">
        <f t="shared" si="12"/>
        <v>40.909090909090914</v>
      </c>
      <c r="E21" s="34">
        <f t="shared" si="12"/>
        <v>43.75</v>
      </c>
      <c r="F21" s="34">
        <f t="shared" si="12"/>
        <v>39.0728476821192</v>
      </c>
      <c r="G21" s="34">
        <f t="shared" si="12"/>
        <v>35.66433566433567</v>
      </c>
      <c r="H21" s="34">
        <f t="shared" si="12"/>
        <v>30.82706766917293</v>
      </c>
      <c r="I21" s="34">
        <f t="shared" si="12"/>
        <v>30.081300813008134</v>
      </c>
      <c r="J21" s="34">
        <f t="shared" si="12"/>
        <v>31.70731707317073</v>
      </c>
      <c r="K21" s="34">
        <f t="shared" si="12"/>
        <v>36</v>
      </c>
      <c r="L21" s="34">
        <f t="shared" si="12"/>
        <v>37.404580152671755</v>
      </c>
      <c r="M21" s="34">
        <f t="shared" si="12"/>
        <v>36.84210526315789</v>
      </c>
      <c r="N21" s="34">
        <f t="shared" si="12"/>
        <v>40.140845070422536</v>
      </c>
    </row>
    <row r="22" spans="1:14" s="1" customFormat="1" ht="12.75" customHeight="1" thickBo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1" customFormat="1" ht="12" customHeight="1" thickBot="1">
      <c r="A23" s="14" t="s">
        <v>1</v>
      </c>
      <c r="B23" s="16" t="s">
        <v>72</v>
      </c>
      <c r="C23" s="17" t="s">
        <v>73</v>
      </c>
      <c r="D23" s="17" t="s">
        <v>74</v>
      </c>
      <c r="E23" s="17" t="s">
        <v>75</v>
      </c>
      <c r="F23" s="17" t="s">
        <v>76</v>
      </c>
      <c r="G23" s="17" t="s">
        <v>77</v>
      </c>
      <c r="H23" s="17" t="s">
        <v>78</v>
      </c>
      <c r="I23" s="17" t="s">
        <v>79</v>
      </c>
      <c r="J23" s="17" t="s">
        <v>80</v>
      </c>
      <c r="K23" s="17" t="s">
        <v>81</v>
      </c>
      <c r="L23" s="17" t="s">
        <v>82</v>
      </c>
      <c r="M23" s="53" t="s">
        <v>83</v>
      </c>
      <c r="N23" s="38" t="s">
        <v>52</v>
      </c>
    </row>
    <row r="24" spans="1:14" ht="12" customHeight="1" thickBot="1">
      <c r="A24" s="39" t="s">
        <v>12</v>
      </c>
      <c r="B24" s="21">
        <v>16</v>
      </c>
      <c r="C24" s="21">
        <v>15</v>
      </c>
      <c r="D24" s="21">
        <v>17</v>
      </c>
      <c r="E24" s="21">
        <v>10</v>
      </c>
      <c r="F24" s="21">
        <v>11</v>
      </c>
      <c r="G24" s="21">
        <v>6</v>
      </c>
      <c r="H24" s="21">
        <v>13</v>
      </c>
      <c r="I24" s="21">
        <v>10</v>
      </c>
      <c r="J24" s="21">
        <v>15</v>
      </c>
      <c r="K24" s="21">
        <v>18</v>
      </c>
      <c r="L24" s="21">
        <v>17</v>
      </c>
      <c r="M24" s="21">
        <v>23</v>
      </c>
      <c r="N24" s="18">
        <f>SUM(B24:M24)</f>
        <v>171</v>
      </c>
    </row>
    <row r="25" spans="1:14" ht="11.25" customHeight="1" thickTop="1">
      <c r="A25" s="30" t="s">
        <v>3</v>
      </c>
      <c r="B25" s="25">
        <v>4</v>
      </c>
      <c r="C25" s="25">
        <v>8</v>
      </c>
      <c r="D25" s="25">
        <v>6</v>
      </c>
      <c r="E25" s="25">
        <v>3</v>
      </c>
      <c r="F25" s="25">
        <v>5</v>
      </c>
      <c r="G25" s="25">
        <v>5</v>
      </c>
      <c r="H25" s="25">
        <v>8</v>
      </c>
      <c r="I25" s="25">
        <v>6</v>
      </c>
      <c r="J25" s="25">
        <v>8</v>
      </c>
      <c r="K25" s="25">
        <v>6</v>
      </c>
      <c r="L25" s="25">
        <v>6</v>
      </c>
      <c r="M25" s="25">
        <v>11</v>
      </c>
      <c r="N25" s="40">
        <f>SUM(B25:M25)</f>
        <v>76</v>
      </c>
    </row>
    <row r="26" spans="1:14" s="9" customFormat="1" ht="10.5" customHeight="1">
      <c r="A26" s="26" t="s">
        <v>13</v>
      </c>
      <c r="B26" s="29">
        <f aca="true" t="shared" si="13" ref="B26:M26">B25/B24*100</f>
        <v>25</v>
      </c>
      <c r="C26" s="29">
        <f t="shared" si="13"/>
        <v>53.333333333333336</v>
      </c>
      <c r="D26" s="29">
        <f t="shared" si="13"/>
        <v>35.294117647058826</v>
      </c>
      <c r="E26" s="29">
        <f t="shared" si="13"/>
        <v>30</v>
      </c>
      <c r="F26" s="29">
        <f t="shared" si="13"/>
        <v>45.45454545454545</v>
      </c>
      <c r="G26" s="29">
        <f t="shared" si="13"/>
        <v>83.33333333333334</v>
      </c>
      <c r="H26" s="29">
        <f t="shared" si="13"/>
        <v>61.53846153846154</v>
      </c>
      <c r="I26" s="29">
        <f t="shared" si="13"/>
        <v>60</v>
      </c>
      <c r="J26" s="29">
        <f t="shared" si="13"/>
        <v>53.333333333333336</v>
      </c>
      <c r="K26" s="29">
        <f t="shared" si="13"/>
        <v>33.33333333333333</v>
      </c>
      <c r="L26" s="29">
        <f t="shared" si="13"/>
        <v>35.294117647058826</v>
      </c>
      <c r="M26" s="29">
        <f t="shared" si="13"/>
        <v>47.82608695652174</v>
      </c>
      <c r="N26" s="41">
        <f>N25/N24*100</f>
        <v>44.44444444444444</v>
      </c>
    </row>
    <row r="27" spans="1:14" ht="11.25" customHeight="1">
      <c r="A27" s="30" t="s">
        <v>14</v>
      </c>
      <c r="B27" s="25">
        <v>5</v>
      </c>
      <c r="C27" s="25">
        <v>4</v>
      </c>
      <c r="D27" s="25">
        <v>3</v>
      </c>
      <c r="E27" s="25">
        <v>2</v>
      </c>
      <c r="F27" s="25">
        <v>3</v>
      </c>
      <c r="G27" s="25">
        <v>1</v>
      </c>
      <c r="H27" s="25">
        <v>6</v>
      </c>
      <c r="I27" s="25">
        <v>3</v>
      </c>
      <c r="J27" s="25">
        <v>6</v>
      </c>
      <c r="K27" s="25">
        <v>6</v>
      </c>
      <c r="L27" s="25">
        <v>4</v>
      </c>
      <c r="M27" s="25">
        <v>3</v>
      </c>
      <c r="N27" s="40">
        <f>SUM(B27:M27)</f>
        <v>46</v>
      </c>
    </row>
    <row r="28" spans="1:14" s="9" customFormat="1" ht="10.5" customHeight="1">
      <c r="A28" s="26" t="s">
        <v>13</v>
      </c>
      <c r="B28" s="29">
        <f aca="true" t="shared" si="14" ref="B28:N28">B27/B24*100</f>
        <v>31.25</v>
      </c>
      <c r="C28" s="29">
        <f t="shared" si="14"/>
        <v>26.666666666666668</v>
      </c>
      <c r="D28" s="29">
        <f t="shared" si="14"/>
        <v>17.647058823529413</v>
      </c>
      <c r="E28" s="29">
        <f t="shared" si="14"/>
        <v>20</v>
      </c>
      <c r="F28" s="29">
        <f t="shared" si="14"/>
        <v>27.27272727272727</v>
      </c>
      <c r="G28" s="29">
        <f t="shared" si="14"/>
        <v>16.666666666666664</v>
      </c>
      <c r="H28" s="29">
        <f t="shared" si="14"/>
        <v>46.15384615384615</v>
      </c>
      <c r="I28" s="29">
        <f t="shared" si="14"/>
        <v>30</v>
      </c>
      <c r="J28" s="29">
        <f t="shared" si="14"/>
        <v>40</v>
      </c>
      <c r="K28" s="29">
        <f t="shared" si="14"/>
        <v>33.33333333333333</v>
      </c>
      <c r="L28" s="29">
        <f t="shared" si="14"/>
        <v>23.52941176470588</v>
      </c>
      <c r="M28" s="29">
        <f t="shared" si="14"/>
        <v>13.043478260869565</v>
      </c>
      <c r="N28" s="41">
        <f t="shared" si="14"/>
        <v>26.900584795321635</v>
      </c>
    </row>
    <row r="29" spans="1:14" ht="12" customHeight="1">
      <c r="A29" s="30" t="s">
        <v>15</v>
      </c>
      <c r="B29" s="25">
        <f aca="true" t="shared" si="15" ref="B29:G29">B24-B27</f>
        <v>11</v>
      </c>
      <c r="C29" s="25">
        <f t="shared" si="15"/>
        <v>11</v>
      </c>
      <c r="D29" s="25">
        <f t="shared" si="15"/>
        <v>14</v>
      </c>
      <c r="E29" s="25">
        <f t="shared" si="15"/>
        <v>8</v>
      </c>
      <c r="F29" s="25">
        <f t="shared" si="15"/>
        <v>8</v>
      </c>
      <c r="G29" s="25">
        <f t="shared" si="15"/>
        <v>5</v>
      </c>
      <c r="H29" s="25">
        <f aca="true" t="shared" si="16" ref="H29:M29">H24-H27</f>
        <v>7</v>
      </c>
      <c r="I29" s="25">
        <f t="shared" si="16"/>
        <v>7</v>
      </c>
      <c r="J29" s="25">
        <f t="shared" si="16"/>
        <v>9</v>
      </c>
      <c r="K29" s="25">
        <f t="shared" si="16"/>
        <v>12</v>
      </c>
      <c r="L29" s="25">
        <f t="shared" si="16"/>
        <v>13</v>
      </c>
      <c r="M29" s="25">
        <f t="shared" si="16"/>
        <v>20</v>
      </c>
      <c r="N29" s="40">
        <f>SUM(B29:M29)</f>
        <v>125</v>
      </c>
    </row>
    <row r="30" spans="1:14" s="9" customFormat="1" ht="10.5" customHeight="1">
      <c r="A30" s="26" t="s">
        <v>13</v>
      </c>
      <c r="B30" s="29">
        <f aca="true" t="shared" si="17" ref="B30:M30">B29/B24*100</f>
        <v>68.75</v>
      </c>
      <c r="C30" s="29">
        <f t="shared" si="17"/>
        <v>73.33333333333333</v>
      </c>
      <c r="D30" s="29">
        <f t="shared" si="17"/>
        <v>82.35294117647058</v>
      </c>
      <c r="E30" s="29">
        <f t="shared" si="17"/>
        <v>80</v>
      </c>
      <c r="F30" s="29">
        <f t="shared" si="17"/>
        <v>72.72727272727273</v>
      </c>
      <c r="G30" s="29">
        <f t="shared" si="17"/>
        <v>83.33333333333334</v>
      </c>
      <c r="H30" s="29">
        <f t="shared" si="17"/>
        <v>53.84615384615385</v>
      </c>
      <c r="I30" s="29">
        <f t="shared" si="17"/>
        <v>70</v>
      </c>
      <c r="J30" s="29">
        <f t="shared" si="17"/>
        <v>60</v>
      </c>
      <c r="K30" s="29">
        <f t="shared" si="17"/>
        <v>66.66666666666666</v>
      </c>
      <c r="L30" s="29">
        <f t="shared" si="17"/>
        <v>76.47058823529412</v>
      </c>
      <c r="M30" s="29">
        <f t="shared" si="17"/>
        <v>86.95652173913044</v>
      </c>
      <c r="N30" s="41">
        <f>N29/N24*100</f>
        <v>73.09941520467837</v>
      </c>
    </row>
    <row r="31" spans="1:14" ht="12" customHeight="1">
      <c r="A31" s="30" t="s">
        <v>62</v>
      </c>
      <c r="B31" s="25">
        <v>10</v>
      </c>
      <c r="C31" s="25">
        <v>13</v>
      </c>
      <c r="D31" s="25">
        <v>8</v>
      </c>
      <c r="E31" s="25">
        <v>8</v>
      </c>
      <c r="F31" s="25">
        <v>10</v>
      </c>
      <c r="G31" s="25">
        <v>3</v>
      </c>
      <c r="H31" s="25">
        <v>5</v>
      </c>
      <c r="I31" s="25">
        <v>5</v>
      </c>
      <c r="J31" s="25">
        <v>11</v>
      </c>
      <c r="K31" s="25">
        <v>11</v>
      </c>
      <c r="L31" s="25">
        <v>9</v>
      </c>
      <c r="M31" s="25">
        <v>11</v>
      </c>
      <c r="N31" s="40">
        <f>SUM(B31:M31)</f>
        <v>104</v>
      </c>
    </row>
    <row r="32" spans="1:14" s="9" customFormat="1" ht="10.5" customHeight="1">
      <c r="A32" s="26" t="s">
        <v>13</v>
      </c>
      <c r="B32" s="29">
        <f aca="true" t="shared" si="18" ref="B32:M32">B31/B24*100</f>
        <v>62.5</v>
      </c>
      <c r="C32" s="29">
        <f t="shared" si="18"/>
        <v>86.66666666666667</v>
      </c>
      <c r="D32" s="29">
        <f t="shared" si="18"/>
        <v>47.05882352941176</v>
      </c>
      <c r="E32" s="29">
        <f t="shared" si="18"/>
        <v>80</v>
      </c>
      <c r="F32" s="29">
        <f t="shared" si="18"/>
        <v>90.9090909090909</v>
      </c>
      <c r="G32" s="29">
        <f t="shared" si="18"/>
        <v>50</v>
      </c>
      <c r="H32" s="29">
        <f t="shared" si="18"/>
        <v>38.46153846153847</v>
      </c>
      <c r="I32" s="29">
        <f t="shared" si="18"/>
        <v>50</v>
      </c>
      <c r="J32" s="29">
        <f t="shared" si="18"/>
        <v>73.33333333333333</v>
      </c>
      <c r="K32" s="29">
        <f t="shared" si="18"/>
        <v>61.111111111111114</v>
      </c>
      <c r="L32" s="29">
        <f t="shared" si="18"/>
        <v>52.94117647058824</v>
      </c>
      <c r="M32" s="29">
        <f t="shared" si="18"/>
        <v>47.82608695652174</v>
      </c>
      <c r="N32" s="41">
        <f>N31/N24*100</f>
        <v>60.81871345029239</v>
      </c>
    </row>
    <row r="33" spans="1:14" ht="12" customHeight="1">
      <c r="A33" s="30" t="s">
        <v>16</v>
      </c>
      <c r="B33" s="25">
        <v>0</v>
      </c>
      <c r="C33" s="25">
        <v>0</v>
      </c>
      <c r="D33" s="25">
        <v>2</v>
      </c>
      <c r="E33" s="25">
        <v>1</v>
      </c>
      <c r="F33" s="25">
        <v>0</v>
      </c>
      <c r="G33" s="25">
        <v>1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40">
        <f>SUM(B33:M33)</f>
        <v>5</v>
      </c>
    </row>
    <row r="34" spans="1:14" s="9" customFormat="1" ht="10.5" customHeight="1">
      <c r="A34" s="26" t="s">
        <v>13</v>
      </c>
      <c r="B34" s="29">
        <f aca="true" t="shared" si="19" ref="B34:M34">B33/B24*100</f>
        <v>0</v>
      </c>
      <c r="C34" s="29">
        <f t="shared" si="19"/>
        <v>0</v>
      </c>
      <c r="D34" s="29">
        <f t="shared" si="19"/>
        <v>11.76470588235294</v>
      </c>
      <c r="E34" s="29">
        <f t="shared" si="19"/>
        <v>10</v>
      </c>
      <c r="F34" s="29">
        <f t="shared" si="19"/>
        <v>0</v>
      </c>
      <c r="G34" s="29">
        <f t="shared" si="19"/>
        <v>16.666666666666664</v>
      </c>
      <c r="H34" s="29">
        <f t="shared" si="19"/>
        <v>0</v>
      </c>
      <c r="I34" s="29">
        <f t="shared" si="19"/>
        <v>0</v>
      </c>
      <c r="J34" s="29">
        <f t="shared" si="19"/>
        <v>0</v>
      </c>
      <c r="K34" s="29">
        <f t="shared" si="19"/>
        <v>0</v>
      </c>
      <c r="L34" s="29">
        <f t="shared" si="19"/>
        <v>0</v>
      </c>
      <c r="M34" s="29">
        <f t="shared" si="19"/>
        <v>4.3478260869565215</v>
      </c>
      <c r="N34" s="41">
        <f>N33/N24*100</f>
        <v>2.923976608187134</v>
      </c>
    </row>
    <row r="35" spans="1:14" ht="11.25" customHeight="1">
      <c r="A35" s="30" t="s">
        <v>6</v>
      </c>
      <c r="B35" s="25">
        <f aca="true" t="shared" si="20" ref="B35:G35">B24-B31</f>
        <v>6</v>
      </c>
      <c r="C35" s="25">
        <f t="shared" si="20"/>
        <v>2</v>
      </c>
      <c r="D35" s="25">
        <f t="shared" si="20"/>
        <v>9</v>
      </c>
      <c r="E35" s="25">
        <f t="shared" si="20"/>
        <v>2</v>
      </c>
      <c r="F35" s="25">
        <f t="shared" si="20"/>
        <v>1</v>
      </c>
      <c r="G35" s="25">
        <f t="shared" si="20"/>
        <v>3</v>
      </c>
      <c r="H35" s="25">
        <f aca="true" t="shared" si="21" ref="H35:M35">H24-H31</f>
        <v>8</v>
      </c>
      <c r="I35" s="25">
        <f t="shared" si="21"/>
        <v>5</v>
      </c>
      <c r="J35" s="25">
        <f t="shared" si="21"/>
        <v>4</v>
      </c>
      <c r="K35" s="25">
        <f t="shared" si="21"/>
        <v>7</v>
      </c>
      <c r="L35" s="25">
        <f t="shared" si="21"/>
        <v>8</v>
      </c>
      <c r="M35" s="25">
        <f t="shared" si="21"/>
        <v>12</v>
      </c>
      <c r="N35" s="40">
        <f>SUM(B35:M35)</f>
        <v>67</v>
      </c>
    </row>
    <row r="36" spans="1:14" s="9" customFormat="1" ht="9.75" customHeight="1">
      <c r="A36" s="26" t="s">
        <v>13</v>
      </c>
      <c r="B36" s="29">
        <f aca="true" t="shared" si="22" ref="B36:M36">B35/B24*100</f>
        <v>37.5</v>
      </c>
      <c r="C36" s="29">
        <f t="shared" si="22"/>
        <v>13.333333333333334</v>
      </c>
      <c r="D36" s="29">
        <f t="shared" si="22"/>
        <v>52.94117647058824</v>
      </c>
      <c r="E36" s="29">
        <f t="shared" si="22"/>
        <v>20</v>
      </c>
      <c r="F36" s="29">
        <f t="shared" si="22"/>
        <v>9.090909090909092</v>
      </c>
      <c r="G36" s="29">
        <f t="shared" si="22"/>
        <v>50</v>
      </c>
      <c r="H36" s="29">
        <f t="shared" si="22"/>
        <v>61.53846153846154</v>
      </c>
      <c r="I36" s="29">
        <f t="shared" si="22"/>
        <v>50</v>
      </c>
      <c r="J36" s="29">
        <f t="shared" si="22"/>
        <v>26.666666666666668</v>
      </c>
      <c r="K36" s="29">
        <f t="shared" si="22"/>
        <v>38.88888888888889</v>
      </c>
      <c r="L36" s="29">
        <f t="shared" si="22"/>
        <v>47.05882352941176</v>
      </c>
      <c r="M36" s="29">
        <f t="shared" si="22"/>
        <v>52.17391304347826</v>
      </c>
      <c r="N36" s="41">
        <f>N35/N24*100</f>
        <v>39.1812865497076</v>
      </c>
    </row>
    <row r="37" spans="1:14" ht="10.5" customHeight="1">
      <c r="A37" s="30" t="s">
        <v>71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1</v>
      </c>
      <c r="H37" s="25">
        <v>0</v>
      </c>
      <c r="I37" s="25">
        <v>1</v>
      </c>
      <c r="J37" s="25">
        <v>0</v>
      </c>
      <c r="K37" s="25">
        <v>1</v>
      </c>
      <c r="L37" s="25">
        <v>0</v>
      </c>
      <c r="M37" s="25">
        <v>1</v>
      </c>
      <c r="N37" s="40">
        <f>SUM(B37:M37)</f>
        <v>4</v>
      </c>
    </row>
    <row r="38" spans="1:14" s="9" customFormat="1" ht="11.25" customHeight="1" thickBot="1">
      <c r="A38" s="31" t="s">
        <v>13</v>
      </c>
      <c r="B38" s="34">
        <f aca="true" t="shared" si="23" ref="B38:M38">B37/B24*100</f>
        <v>0</v>
      </c>
      <c r="C38" s="34">
        <f t="shared" si="23"/>
        <v>0</v>
      </c>
      <c r="D38" s="34">
        <f t="shared" si="23"/>
        <v>0</v>
      </c>
      <c r="E38" s="34">
        <f t="shared" si="23"/>
        <v>0</v>
      </c>
      <c r="F38" s="34">
        <f t="shared" si="23"/>
        <v>0</v>
      </c>
      <c r="G38" s="34">
        <f t="shared" si="23"/>
        <v>16.666666666666664</v>
      </c>
      <c r="H38" s="34">
        <f t="shared" si="23"/>
        <v>0</v>
      </c>
      <c r="I38" s="34">
        <f t="shared" si="23"/>
        <v>10</v>
      </c>
      <c r="J38" s="34">
        <f t="shared" si="23"/>
        <v>0</v>
      </c>
      <c r="K38" s="34">
        <f t="shared" si="23"/>
        <v>5.555555555555555</v>
      </c>
      <c r="L38" s="34">
        <f t="shared" si="23"/>
        <v>0</v>
      </c>
      <c r="M38" s="34">
        <f t="shared" si="23"/>
        <v>4.3478260869565215</v>
      </c>
      <c r="N38" s="42">
        <f>N37/N24*100</f>
        <v>2.3391812865497075</v>
      </c>
    </row>
    <row r="39" spans="1:14" s="4" customFormat="1" ht="12.75" customHeight="1" thickBot="1">
      <c r="A39" s="35" t="s">
        <v>39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s="3" customFormat="1" ht="12" customHeight="1" thickBot="1">
      <c r="A40" s="18" t="s">
        <v>18</v>
      </c>
      <c r="B40" s="21">
        <v>5</v>
      </c>
      <c r="C40" s="21">
        <v>6</v>
      </c>
      <c r="D40" s="21">
        <v>9</v>
      </c>
      <c r="E40" s="21">
        <v>20</v>
      </c>
      <c r="F40" s="21">
        <v>18</v>
      </c>
      <c r="G40" s="21">
        <v>16</v>
      </c>
      <c r="H40" s="21">
        <v>22</v>
      </c>
      <c r="I40" s="21">
        <v>10</v>
      </c>
      <c r="J40" s="21">
        <v>11</v>
      </c>
      <c r="K40" s="21">
        <v>12</v>
      </c>
      <c r="L40" s="21">
        <v>16</v>
      </c>
      <c r="M40" s="21">
        <v>12</v>
      </c>
      <c r="N40" s="18">
        <f>SUM(B40:M40)</f>
        <v>157</v>
      </c>
    </row>
    <row r="41" spans="1:14" s="3" customFormat="1" ht="12" customHeight="1" thickTop="1">
      <c r="A41" s="30" t="s">
        <v>19</v>
      </c>
      <c r="B41" s="25">
        <v>2</v>
      </c>
      <c r="C41" s="25">
        <v>3</v>
      </c>
      <c r="D41" s="25">
        <v>5</v>
      </c>
      <c r="E41" s="25">
        <v>7</v>
      </c>
      <c r="F41" s="25">
        <v>4</v>
      </c>
      <c r="G41" s="25">
        <v>5</v>
      </c>
      <c r="H41" s="25">
        <v>14</v>
      </c>
      <c r="I41" s="25">
        <v>2</v>
      </c>
      <c r="J41" s="25">
        <v>7</v>
      </c>
      <c r="K41" s="25">
        <v>8</v>
      </c>
      <c r="L41" s="25">
        <v>7</v>
      </c>
      <c r="M41" s="25">
        <v>3</v>
      </c>
      <c r="N41" s="40">
        <f>SUM(B41:M41)</f>
        <v>67</v>
      </c>
    </row>
    <row r="42" spans="1:14" s="9" customFormat="1" ht="10.5">
      <c r="A42" s="26" t="s">
        <v>20</v>
      </c>
      <c r="B42" s="29">
        <f aca="true" t="shared" si="24" ref="B42:H42">B41/B40*100</f>
        <v>40</v>
      </c>
      <c r="C42" s="29">
        <f t="shared" si="24"/>
        <v>50</v>
      </c>
      <c r="D42" s="29">
        <f t="shared" si="24"/>
        <v>55.55555555555556</v>
      </c>
      <c r="E42" s="29">
        <f t="shared" si="24"/>
        <v>35</v>
      </c>
      <c r="F42" s="29">
        <f t="shared" si="24"/>
        <v>22.22222222222222</v>
      </c>
      <c r="G42" s="29">
        <f t="shared" si="24"/>
        <v>31.25</v>
      </c>
      <c r="H42" s="29">
        <f t="shared" si="24"/>
        <v>63.63636363636363</v>
      </c>
      <c r="I42" s="29">
        <f aca="true" t="shared" si="25" ref="I42:N42">I41/I40*100</f>
        <v>20</v>
      </c>
      <c r="J42" s="29">
        <f t="shared" si="25"/>
        <v>63.63636363636363</v>
      </c>
      <c r="K42" s="29">
        <f t="shared" si="25"/>
        <v>66.66666666666666</v>
      </c>
      <c r="L42" s="29">
        <f t="shared" si="25"/>
        <v>43.75</v>
      </c>
      <c r="M42" s="29">
        <f t="shared" si="25"/>
        <v>25</v>
      </c>
      <c r="N42" s="41">
        <f t="shared" si="25"/>
        <v>42.675159235668794</v>
      </c>
    </row>
    <row r="43" spans="1:14" s="3" customFormat="1" ht="12">
      <c r="A43" s="30" t="s">
        <v>21</v>
      </c>
      <c r="B43" s="25">
        <v>3</v>
      </c>
      <c r="C43" s="25">
        <v>5</v>
      </c>
      <c r="D43" s="25">
        <v>7</v>
      </c>
      <c r="E43" s="25">
        <v>15</v>
      </c>
      <c r="F43" s="25">
        <v>11</v>
      </c>
      <c r="G43" s="25">
        <v>6</v>
      </c>
      <c r="H43" s="25">
        <v>11</v>
      </c>
      <c r="I43" s="25">
        <v>2</v>
      </c>
      <c r="J43" s="25">
        <v>3</v>
      </c>
      <c r="K43" s="25">
        <v>4</v>
      </c>
      <c r="L43" s="25">
        <v>7</v>
      </c>
      <c r="M43" s="25">
        <v>5</v>
      </c>
      <c r="N43" s="40">
        <f>SUM(B43:M43)</f>
        <v>79</v>
      </c>
    </row>
    <row r="44" spans="1:14" s="9" customFormat="1" ht="10.5">
      <c r="A44" s="26" t="s">
        <v>20</v>
      </c>
      <c r="B44" s="29">
        <f aca="true" t="shared" si="26" ref="B44:H44">B43/B40*100</f>
        <v>60</v>
      </c>
      <c r="C44" s="29">
        <f t="shared" si="26"/>
        <v>83.33333333333334</v>
      </c>
      <c r="D44" s="29">
        <f t="shared" si="26"/>
        <v>77.77777777777779</v>
      </c>
      <c r="E44" s="29">
        <f t="shared" si="26"/>
        <v>75</v>
      </c>
      <c r="F44" s="29">
        <f t="shared" si="26"/>
        <v>61.111111111111114</v>
      </c>
      <c r="G44" s="29">
        <f t="shared" si="26"/>
        <v>37.5</v>
      </c>
      <c r="H44" s="29">
        <f t="shared" si="26"/>
        <v>50</v>
      </c>
      <c r="I44" s="29">
        <f aca="true" t="shared" si="27" ref="I44:N44">I43/I40*100</f>
        <v>20</v>
      </c>
      <c r="J44" s="29">
        <f t="shared" si="27"/>
        <v>27.27272727272727</v>
      </c>
      <c r="K44" s="29">
        <f t="shared" si="27"/>
        <v>33.33333333333333</v>
      </c>
      <c r="L44" s="29">
        <f t="shared" si="27"/>
        <v>43.75</v>
      </c>
      <c r="M44" s="29">
        <f t="shared" si="27"/>
        <v>41.66666666666667</v>
      </c>
      <c r="N44" s="41">
        <f t="shared" si="27"/>
        <v>50.318471337579616</v>
      </c>
    </row>
    <row r="45" spans="1:14" s="3" customFormat="1" ht="12">
      <c r="A45" s="30" t="s">
        <v>22</v>
      </c>
      <c r="B45" s="25">
        <v>1</v>
      </c>
      <c r="C45" s="25">
        <v>3</v>
      </c>
      <c r="D45" s="25">
        <v>4</v>
      </c>
      <c r="E45" s="25">
        <v>3</v>
      </c>
      <c r="F45" s="25">
        <v>0</v>
      </c>
      <c r="G45" s="25">
        <v>1</v>
      </c>
      <c r="H45" s="25">
        <v>7</v>
      </c>
      <c r="I45" s="25">
        <v>1</v>
      </c>
      <c r="J45" s="25">
        <v>1</v>
      </c>
      <c r="K45" s="25">
        <v>2</v>
      </c>
      <c r="L45" s="25">
        <v>5</v>
      </c>
      <c r="M45" s="25">
        <v>1</v>
      </c>
      <c r="N45" s="40">
        <f>SUM(B45:M45)</f>
        <v>29</v>
      </c>
    </row>
    <row r="46" spans="1:14" s="9" customFormat="1" ht="10.5">
      <c r="A46" s="26" t="s">
        <v>20</v>
      </c>
      <c r="B46" s="29">
        <f aca="true" t="shared" si="28" ref="B46:H46">B45/B40*100</f>
        <v>20</v>
      </c>
      <c r="C46" s="29">
        <f t="shared" si="28"/>
        <v>50</v>
      </c>
      <c r="D46" s="29">
        <f t="shared" si="28"/>
        <v>44.44444444444444</v>
      </c>
      <c r="E46" s="29">
        <f t="shared" si="28"/>
        <v>15</v>
      </c>
      <c r="F46" s="29">
        <f t="shared" si="28"/>
        <v>0</v>
      </c>
      <c r="G46" s="29">
        <f t="shared" si="28"/>
        <v>6.25</v>
      </c>
      <c r="H46" s="29">
        <f t="shared" si="28"/>
        <v>31.818181818181817</v>
      </c>
      <c r="I46" s="29">
        <f aca="true" t="shared" si="29" ref="I46:N46">I45/I40*100</f>
        <v>10</v>
      </c>
      <c r="J46" s="29">
        <f t="shared" si="29"/>
        <v>9.090909090909092</v>
      </c>
      <c r="K46" s="29">
        <f t="shared" si="29"/>
        <v>16.666666666666664</v>
      </c>
      <c r="L46" s="29">
        <f t="shared" si="29"/>
        <v>31.25</v>
      </c>
      <c r="M46" s="29">
        <f t="shared" si="29"/>
        <v>8.333333333333332</v>
      </c>
      <c r="N46" s="41">
        <f t="shared" si="29"/>
        <v>18.471337579617835</v>
      </c>
    </row>
    <row r="47" spans="1:14" s="3" customFormat="1" ht="11.25" customHeight="1">
      <c r="A47" s="30" t="s">
        <v>53</v>
      </c>
      <c r="B47" s="25">
        <v>1</v>
      </c>
      <c r="C47" s="25">
        <v>4</v>
      </c>
      <c r="D47" s="25">
        <v>7</v>
      </c>
      <c r="E47" s="25">
        <v>9</v>
      </c>
      <c r="F47" s="25">
        <v>8</v>
      </c>
      <c r="G47" s="25">
        <v>3</v>
      </c>
      <c r="H47" s="25">
        <v>10</v>
      </c>
      <c r="I47" s="25">
        <v>2</v>
      </c>
      <c r="J47" s="25">
        <v>3</v>
      </c>
      <c r="K47" s="25">
        <v>3</v>
      </c>
      <c r="L47" s="25">
        <v>7</v>
      </c>
      <c r="M47" s="25">
        <v>2</v>
      </c>
      <c r="N47" s="40">
        <f>SUM(B47:M47)</f>
        <v>59</v>
      </c>
    </row>
    <row r="48" spans="1:14" s="9" customFormat="1" ht="10.5">
      <c r="A48" s="26" t="s">
        <v>20</v>
      </c>
      <c r="B48" s="29">
        <f aca="true" t="shared" si="30" ref="B48:H48">B47/B40*100</f>
        <v>20</v>
      </c>
      <c r="C48" s="29">
        <f t="shared" si="30"/>
        <v>66.66666666666666</v>
      </c>
      <c r="D48" s="29">
        <f t="shared" si="30"/>
        <v>77.77777777777779</v>
      </c>
      <c r="E48" s="29">
        <f t="shared" si="30"/>
        <v>45</v>
      </c>
      <c r="F48" s="29">
        <f t="shared" si="30"/>
        <v>44.44444444444444</v>
      </c>
      <c r="G48" s="29">
        <f t="shared" si="30"/>
        <v>18.75</v>
      </c>
      <c r="H48" s="29">
        <f t="shared" si="30"/>
        <v>45.45454545454545</v>
      </c>
      <c r="I48" s="29">
        <f aca="true" t="shared" si="31" ref="I48:N48">I47/I40*100</f>
        <v>20</v>
      </c>
      <c r="J48" s="29">
        <f t="shared" si="31"/>
        <v>27.27272727272727</v>
      </c>
      <c r="K48" s="29">
        <f t="shared" si="31"/>
        <v>25</v>
      </c>
      <c r="L48" s="29">
        <f t="shared" si="31"/>
        <v>43.75</v>
      </c>
      <c r="M48" s="29">
        <f t="shared" si="31"/>
        <v>16.666666666666664</v>
      </c>
      <c r="N48" s="41">
        <f t="shared" si="31"/>
        <v>37.57961783439491</v>
      </c>
    </row>
    <row r="49" spans="1:14" s="3" customFormat="1" ht="11.25" customHeight="1">
      <c r="A49" s="30" t="s">
        <v>54</v>
      </c>
      <c r="B49" s="25">
        <f aca="true" t="shared" si="32" ref="B49:G49">B43-B47</f>
        <v>2</v>
      </c>
      <c r="C49" s="25">
        <f t="shared" si="32"/>
        <v>1</v>
      </c>
      <c r="D49" s="25">
        <f t="shared" si="32"/>
        <v>0</v>
      </c>
      <c r="E49" s="25">
        <f t="shared" si="32"/>
        <v>6</v>
      </c>
      <c r="F49" s="25">
        <f t="shared" si="32"/>
        <v>3</v>
      </c>
      <c r="G49" s="25">
        <f t="shared" si="32"/>
        <v>3</v>
      </c>
      <c r="H49" s="25">
        <f aca="true" t="shared" si="33" ref="H49:M49">H43-H47</f>
        <v>1</v>
      </c>
      <c r="I49" s="25">
        <f t="shared" si="33"/>
        <v>0</v>
      </c>
      <c r="J49" s="25">
        <f t="shared" si="33"/>
        <v>0</v>
      </c>
      <c r="K49" s="25">
        <f t="shared" si="33"/>
        <v>1</v>
      </c>
      <c r="L49" s="25">
        <f t="shared" si="33"/>
        <v>0</v>
      </c>
      <c r="M49" s="25">
        <f t="shared" si="33"/>
        <v>3</v>
      </c>
      <c r="N49" s="40">
        <f>SUM(B49:M49)</f>
        <v>20</v>
      </c>
    </row>
    <row r="50" spans="1:14" s="2" customFormat="1" ht="10.5" customHeight="1" thickBot="1">
      <c r="A50" s="31" t="s">
        <v>20</v>
      </c>
      <c r="B50" s="43">
        <f aca="true" t="shared" si="34" ref="B50:H50">B49/B40*100</f>
        <v>40</v>
      </c>
      <c r="C50" s="43">
        <f t="shared" si="34"/>
        <v>16.666666666666664</v>
      </c>
      <c r="D50" s="43">
        <f t="shared" si="34"/>
        <v>0</v>
      </c>
      <c r="E50" s="43">
        <f t="shared" si="34"/>
        <v>30</v>
      </c>
      <c r="F50" s="43">
        <f t="shared" si="34"/>
        <v>16.666666666666664</v>
      </c>
      <c r="G50" s="43">
        <f t="shared" si="34"/>
        <v>18.75</v>
      </c>
      <c r="H50" s="43">
        <f t="shared" si="34"/>
        <v>4.545454545454546</v>
      </c>
      <c r="I50" s="43">
        <f aca="true" t="shared" si="35" ref="I50:N50">I49/I40*100</f>
        <v>0</v>
      </c>
      <c r="J50" s="43">
        <f t="shared" si="35"/>
        <v>0</v>
      </c>
      <c r="K50" s="43">
        <f t="shared" si="35"/>
        <v>8.333333333333332</v>
      </c>
      <c r="L50" s="43">
        <f t="shared" si="35"/>
        <v>0</v>
      </c>
      <c r="M50" s="43">
        <f t="shared" si="35"/>
        <v>25</v>
      </c>
      <c r="N50" s="44">
        <f t="shared" si="35"/>
        <v>12.738853503184714</v>
      </c>
    </row>
    <row r="51" spans="1:14" s="3" customFormat="1" ht="11.25" customHeight="1">
      <c r="A51" s="30" t="s">
        <v>55</v>
      </c>
      <c r="B51" s="25">
        <v>0</v>
      </c>
      <c r="C51" s="25">
        <v>0</v>
      </c>
      <c r="D51" s="25">
        <v>0</v>
      </c>
      <c r="E51" s="25">
        <v>1</v>
      </c>
      <c r="F51" s="25">
        <v>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1</v>
      </c>
      <c r="N51" s="40">
        <f>SUM(B51:M51)</f>
        <v>4</v>
      </c>
    </row>
    <row r="52" spans="1:14" s="9" customFormat="1" ht="10.5">
      <c r="A52" s="26" t="s">
        <v>20</v>
      </c>
      <c r="B52" s="29">
        <f aca="true" t="shared" si="36" ref="B52:H52">B51/B40*100</f>
        <v>0</v>
      </c>
      <c r="C52" s="29">
        <f t="shared" si="36"/>
        <v>0</v>
      </c>
      <c r="D52" s="29">
        <f t="shared" si="36"/>
        <v>0</v>
      </c>
      <c r="E52" s="29">
        <f t="shared" si="36"/>
        <v>5</v>
      </c>
      <c r="F52" s="29">
        <f t="shared" si="36"/>
        <v>11.11111111111111</v>
      </c>
      <c r="G52" s="29">
        <f t="shared" si="36"/>
        <v>0</v>
      </c>
      <c r="H52" s="29">
        <f t="shared" si="36"/>
        <v>0</v>
      </c>
      <c r="I52" s="29">
        <f aca="true" t="shared" si="37" ref="I52:N52">I51/I40*100</f>
        <v>0</v>
      </c>
      <c r="J52" s="29">
        <f t="shared" si="37"/>
        <v>0</v>
      </c>
      <c r="K52" s="29">
        <f t="shared" si="37"/>
        <v>0</v>
      </c>
      <c r="L52" s="29">
        <f t="shared" si="37"/>
        <v>0</v>
      </c>
      <c r="M52" s="29">
        <f t="shared" si="37"/>
        <v>8.333333333333332</v>
      </c>
      <c r="N52" s="41">
        <f t="shared" si="37"/>
        <v>2.547770700636943</v>
      </c>
    </row>
    <row r="53" spans="1:14" s="3" customFormat="1" ht="11.25" customHeight="1">
      <c r="A53" s="30" t="s">
        <v>56</v>
      </c>
      <c r="B53" s="25">
        <v>2</v>
      </c>
      <c r="C53" s="25">
        <v>1</v>
      </c>
      <c r="D53" s="25">
        <v>0</v>
      </c>
      <c r="E53" s="25">
        <v>4</v>
      </c>
      <c r="F53" s="25">
        <v>0</v>
      </c>
      <c r="G53" s="25">
        <v>3</v>
      </c>
      <c r="H53" s="25">
        <v>1</v>
      </c>
      <c r="I53" s="25">
        <v>0</v>
      </c>
      <c r="J53" s="25">
        <v>0</v>
      </c>
      <c r="K53" s="25">
        <v>1</v>
      </c>
      <c r="L53" s="25">
        <v>0</v>
      </c>
      <c r="M53" s="25">
        <v>0</v>
      </c>
      <c r="N53" s="40">
        <f>SUM(B53:M53)</f>
        <v>12</v>
      </c>
    </row>
    <row r="54" spans="1:14" s="9" customFormat="1" ht="9.75" customHeight="1">
      <c r="A54" s="26" t="s">
        <v>20</v>
      </c>
      <c r="B54" s="29">
        <f aca="true" t="shared" si="38" ref="B54:H54">B53/B40*100</f>
        <v>40</v>
      </c>
      <c r="C54" s="29">
        <f t="shared" si="38"/>
        <v>16.666666666666664</v>
      </c>
      <c r="D54" s="29">
        <f t="shared" si="38"/>
        <v>0</v>
      </c>
      <c r="E54" s="29">
        <f t="shared" si="38"/>
        <v>20</v>
      </c>
      <c r="F54" s="29">
        <f t="shared" si="38"/>
        <v>0</v>
      </c>
      <c r="G54" s="29">
        <f t="shared" si="38"/>
        <v>18.75</v>
      </c>
      <c r="H54" s="29">
        <f t="shared" si="38"/>
        <v>4.545454545454546</v>
      </c>
      <c r="I54" s="29">
        <f aca="true" t="shared" si="39" ref="I54:N54">I53/I40*100</f>
        <v>0</v>
      </c>
      <c r="J54" s="29">
        <f t="shared" si="39"/>
        <v>0</v>
      </c>
      <c r="K54" s="29">
        <f t="shared" si="39"/>
        <v>8.333333333333332</v>
      </c>
      <c r="L54" s="29">
        <f t="shared" si="39"/>
        <v>0</v>
      </c>
      <c r="M54" s="29">
        <f t="shared" si="39"/>
        <v>0</v>
      </c>
      <c r="N54" s="41">
        <f t="shared" si="39"/>
        <v>7.643312101910828</v>
      </c>
    </row>
    <row r="55" spans="1:14" s="3" customFormat="1" ht="11.25" customHeight="1">
      <c r="A55" s="30" t="s">
        <v>57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40">
        <f>SUM(B55:M55)</f>
        <v>0</v>
      </c>
    </row>
    <row r="56" spans="1:14" s="9" customFormat="1" ht="9.75" customHeight="1">
      <c r="A56" s="26" t="s">
        <v>20</v>
      </c>
      <c r="B56" s="29">
        <f aca="true" t="shared" si="40" ref="B56:H56">B55/B40*100</f>
        <v>0</v>
      </c>
      <c r="C56" s="29">
        <f t="shared" si="40"/>
        <v>0</v>
      </c>
      <c r="D56" s="29">
        <f t="shared" si="40"/>
        <v>0</v>
      </c>
      <c r="E56" s="29">
        <f t="shared" si="40"/>
        <v>0</v>
      </c>
      <c r="F56" s="29">
        <f t="shared" si="40"/>
        <v>0</v>
      </c>
      <c r="G56" s="29">
        <f t="shared" si="40"/>
        <v>0</v>
      </c>
      <c r="H56" s="29">
        <f t="shared" si="40"/>
        <v>0</v>
      </c>
      <c r="I56" s="29">
        <f aca="true" t="shared" si="41" ref="I56:N56">I55/I40*100</f>
        <v>0</v>
      </c>
      <c r="J56" s="29">
        <f t="shared" si="41"/>
        <v>0</v>
      </c>
      <c r="K56" s="29">
        <f t="shared" si="41"/>
        <v>0</v>
      </c>
      <c r="L56" s="29">
        <f t="shared" si="41"/>
        <v>0</v>
      </c>
      <c r="M56" s="29">
        <f t="shared" si="41"/>
        <v>0</v>
      </c>
      <c r="N56" s="41">
        <f t="shared" si="41"/>
        <v>0</v>
      </c>
    </row>
    <row r="57" spans="1:14" s="3" customFormat="1" ht="11.25" customHeight="1">
      <c r="A57" s="30" t="s">
        <v>58</v>
      </c>
      <c r="B57" s="25">
        <v>0</v>
      </c>
      <c r="C57" s="25">
        <v>0</v>
      </c>
      <c r="D57" s="25">
        <v>0</v>
      </c>
      <c r="E57" s="25">
        <v>1</v>
      </c>
      <c r="F57" s="25">
        <v>1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40">
        <f>SUM(B57:M57)</f>
        <v>2</v>
      </c>
    </row>
    <row r="58" spans="1:14" s="9" customFormat="1" ht="9.75" customHeight="1">
      <c r="A58" s="26" t="s">
        <v>20</v>
      </c>
      <c r="B58" s="29">
        <f aca="true" t="shared" si="42" ref="B58:H58">B57/B40*100</f>
        <v>0</v>
      </c>
      <c r="C58" s="29">
        <f t="shared" si="42"/>
        <v>0</v>
      </c>
      <c r="D58" s="29">
        <f t="shared" si="42"/>
        <v>0</v>
      </c>
      <c r="E58" s="29">
        <f t="shared" si="42"/>
        <v>5</v>
      </c>
      <c r="F58" s="29">
        <f t="shared" si="42"/>
        <v>5.555555555555555</v>
      </c>
      <c r="G58" s="29">
        <f t="shared" si="42"/>
        <v>0</v>
      </c>
      <c r="H58" s="29">
        <f t="shared" si="42"/>
        <v>0</v>
      </c>
      <c r="I58" s="29">
        <f aca="true" t="shared" si="43" ref="I58:N58">I57/I40*100</f>
        <v>0</v>
      </c>
      <c r="J58" s="29">
        <f t="shared" si="43"/>
        <v>0</v>
      </c>
      <c r="K58" s="29">
        <f t="shared" si="43"/>
        <v>0</v>
      </c>
      <c r="L58" s="29">
        <f t="shared" si="43"/>
        <v>0</v>
      </c>
      <c r="M58" s="29">
        <f t="shared" si="43"/>
        <v>0</v>
      </c>
      <c r="N58" s="41">
        <f t="shared" si="43"/>
        <v>1.2738853503184715</v>
      </c>
    </row>
    <row r="59" spans="1:14" s="2" customFormat="1" ht="31.5" customHeight="1">
      <c r="A59" s="216" t="s">
        <v>180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2</v>
      </c>
      <c r="N59" s="40">
        <f>SUM(B59:M59)</f>
        <v>2</v>
      </c>
    </row>
    <row r="60" spans="1:14" s="9" customFormat="1" ht="9.75" customHeight="1">
      <c r="A60" s="26" t="s">
        <v>20</v>
      </c>
      <c r="B60" s="29">
        <f aca="true" t="shared" si="44" ref="B60:H60">B59/B40*100</f>
        <v>0</v>
      </c>
      <c r="C60" s="29">
        <f t="shared" si="44"/>
        <v>0</v>
      </c>
      <c r="D60" s="29">
        <f t="shared" si="44"/>
        <v>0</v>
      </c>
      <c r="E60" s="29">
        <f t="shared" si="44"/>
        <v>0</v>
      </c>
      <c r="F60" s="29">
        <f t="shared" si="44"/>
        <v>0</v>
      </c>
      <c r="G60" s="29">
        <f t="shared" si="44"/>
        <v>0</v>
      </c>
      <c r="H60" s="29">
        <f t="shared" si="44"/>
        <v>0</v>
      </c>
      <c r="I60" s="29">
        <f aca="true" t="shared" si="45" ref="I60:N60">I59/I40*100</f>
        <v>0</v>
      </c>
      <c r="J60" s="29">
        <f t="shared" si="45"/>
        <v>0</v>
      </c>
      <c r="K60" s="29">
        <f t="shared" si="45"/>
        <v>0</v>
      </c>
      <c r="L60" s="29">
        <f t="shared" si="45"/>
        <v>0</v>
      </c>
      <c r="M60" s="29">
        <f t="shared" si="45"/>
        <v>16.666666666666664</v>
      </c>
      <c r="N60" s="41">
        <f t="shared" si="45"/>
        <v>1.2738853503184715</v>
      </c>
    </row>
    <row r="61" spans="1:14" s="9" customFormat="1" ht="10.5" customHeight="1">
      <c r="A61" s="30" t="s">
        <v>60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40">
        <f>SUM(B61:M61)</f>
        <v>0</v>
      </c>
    </row>
    <row r="62" spans="1:14" s="9" customFormat="1" ht="9" customHeight="1">
      <c r="A62" s="26" t="s">
        <v>20</v>
      </c>
      <c r="B62" s="29">
        <f aca="true" t="shared" si="46" ref="B62:N62">B61/B40*100</f>
        <v>0</v>
      </c>
      <c r="C62" s="29">
        <f t="shared" si="46"/>
        <v>0</v>
      </c>
      <c r="D62" s="29">
        <f t="shared" si="46"/>
        <v>0</v>
      </c>
      <c r="E62" s="29">
        <f t="shared" si="46"/>
        <v>0</v>
      </c>
      <c r="F62" s="29">
        <f t="shared" si="46"/>
        <v>0</v>
      </c>
      <c r="G62" s="29">
        <f t="shared" si="46"/>
        <v>0</v>
      </c>
      <c r="H62" s="29">
        <f t="shared" si="46"/>
        <v>0</v>
      </c>
      <c r="I62" s="29">
        <f t="shared" si="46"/>
        <v>0</v>
      </c>
      <c r="J62" s="29">
        <f t="shared" si="46"/>
        <v>0</v>
      </c>
      <c r="K62" s="29">
        <f t="shared" si="46"/>
        <v>0</v>
      </c>
      <c r="L62" s="29">
        <f t="shared" si="46"/>
        <v>0</v>
      </c>
      <c r="M62" s="29">
        <f t="shared" si="46"/>
        <v>0</v>
      </c>
      <c r="N62" s="41">
        <f t="shared" si="46"/>
        <v>0</v>
      </c>
    </row>
    <row r="63" spans="1:14" s="9" customFormat="1" ht="10.5" customHeight="1">
      <c r="A63" s="30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40">
        <f>SUM(B63:M63)</f>
        <v>0</v>
      </c>
    </row>
    <row r="64" spans="1:14" s="9" customFormat="1" ht="12.75" customHeight="1">
      <c r="A64" s="26" t="s">
        <v>20</v>
      </c>
      <c r="B64" s="29">
        <f aca="true" t="shared" si="47" ref="B64:N64">B63/B40*100</f>
        <v>0</v>
      </c>
      <c r="C64" s="29">
        <f t="shared" si="47"/>
        <v>0</v>
      </c>
      <c r="D64" s="29">
        <f t="shared" si="47"/>
        <v>0</v>
      </c>
      <c r="E64" s="29">
        <f t="shared" si="47"/>
        <v>0</v>
      </c>
      <c r="F64" s="29">
        <f t="shared" si="47"/>
        <v>0</v>
      </c>
      <c r="G64" s="29">
        <f t="shared" si="47"/>
        <v>0</v>
      </c>
      <c r="H64" s="29">
        <f t="shared" si="47"/>
        <v>0</v>
      </c>
      <c r="I64" s="29">
        <f t="shared" si="47"/>
        <v>0</v>
      </c>
      <c r="J64" s="29">
        <f t="shared" si="47"/>
        <v>0</v>
      </c>
      <c r="K64" s="29">
        <f t="shared" si="47"/>
        <v>0</v>
      </c>
      <c r="L64" s="29">
        <f t="shared" si="47"/>
        <v>0</v>
      </c>
      <c r="M64" s="29">
        <f t="shared" si="47"/>
        <v>0</v>
      </c>
      <c r="N64" s="41">
        <f t="shared" si="47"/>
        <v>0</v>
      </c>
    </row>
    <row r="65" spans="1:14" s="9" customFormat="1" ht="12.75" customHeight="1">
      <c r="A65" s="60" t="s">
        <v>85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61">
        <f>SUM(B65:M65)</f>
        <v>0</v>
      </c>
    </row>
    <row r="66" spans="1:14" s="9" customFormat="1" ht="12.75" customHeight="1" thickBot="1">
      <c r="A66" s="31" t="s">
        <v>20</v>
      </c>
      <c r="B66" s="34">
        <f aca="true" t="shared" si="48" ref="B66:G66">B65/B40*100</f>
        <v>0</v>
      </c>
      <c r="C66" s="34">
        <f t="shared" si="48"/>
        <v>0</v>
      </c>
      <c r="D66" s="34">
        <f t="shared" si="48"/>
        <v>0</v>
      </c>
      <c r="E66" s="34">
        <f t="shared" si="48"/>
        <v>0</v>
      </c>
      <c r="F66" s="34">
        <f t="shared" si="48"/>
        <v>0</v>
      </c>
      <c r="G66" s="34">
        <f t="shared" si="48"/>
        <v>0</v>
      </c>
      <c r="H66" s="34">
        <f aca="true" t="shared" si="49" ref="H66:M66">H65/H40*100</f>
        <v>0</v>
      </c>
      <c r="I66" s="34">
        <f t="shared" si="49"/>
        <v>0</v>
      </c>
      <c r="J66" s="34">
        <f t="shared" si="49"/>
        <v>0</v>
      </c>
      <c r="K66" s="34">
        <f t="shared" si="49"/>
        <v>0</v>
      </c>
      <c r="L66" s="34">
        <f t="shared" si="49"/>
        <v>0</v>
      </c>
      <c r="M66" s="34">
        <f t="shared" si="49"/>
        <v>0</v>
      </c>
      <c r="N66" s="42">
        <f>N65/N40*100</f>
        <v>0</v>
      </c>
    </row>
    <row r="67" spans="1:14" s="3" customFormat="1" ht="10.5" customHeight="1">
      <c r="A67" s="30" t="s">
        <v>66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0</v>
      </c>
      <c r="J67" s="25">
        <v>2</v>
      </c>
      <c r="K67" s="25">
        <v>0</v>
      </c>
      <c r="L67" s="25">
        <v>4</v>
      </c>
      <c r="M67" s="25">
        <v>1</v>
      </c>
      <c r="N67" s="40">
        <f>SUM(B67:M67)</f>
        <v>8</v>
      </c>
    </row>
    <row r="68" spans="1:14" s="9" customFormat="1" ht="9" customHeight="1">
      <c r="A68" s="26" t="s">
        <v>20</v>
      </c>
      <c r="B68" s="29">
        <f aca="true" t="shared" si="50" ref="B68:H68">B67/B40*100</f>
        <v>0</v>
      </c>
      <c r="C68" s="29">
        <f t="shared" si="50"/>
        <v>0</v>
      </c>
      <c r="D68" s="29">
        <f t="shared" si="50"/>
        <v>0</v>
      </c>
      <c r="E68" s="29">
        <f t="shared" si="50"/>
        <v>0</v>
      </c>
      <c r="F68" s="29">
        <f t="shared" si="50"/>
        <v>0</v>
      </c>
      <c r="G68" s="29">
        <f t="shared" si="50"/>
        <v>0</v>
      </c>
      <c r="H68" s="29">
        <f t="shared" si="50"/>
        <v>4.545454545454546</v>
      </c>
      <c r="I68" s="29">
        <f aca="true" t="shared" si="51" ref="I68:N68">I67/I40*100</f>
        <v>0</v>
      </c>
      <c r="J68" s="29">
        <f t="shared" si="51"/>
        <v>18.181818181818183</v>
      </c>
      <c r="K68" s="29">
        <f t="shared" si="51"/>
        <v>0</v>
      </c>
      <c r="L68" s="29">
        <f t="shared" si="51"/>
        <v>25</v>
      </c>
      <c r="M68" s="29">
        <f t="shared" si="51"/>
        <v>8.333333333333332</v>
      </c>
      <c r="N68" s="41">
        <f t="shared" si="51"/>
        <v>5.095541401273886</v>
      </c>
    </row>
    <row r="69" spans="1:14" s="3" customFormat="1" ht="12">
      <c r="A69" s="30" t="s">
        <v>86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40">
        <f>SUM(B69:M69)</f>
        <v>1</v>
      </c>
    </row>
    <row r="70" spans="1:14" s="9" customFormat="1" ht="9.75" customHeight="1">
      <c r="A70" s="26" t="s">
        <v>20</v>
      </c>
      <c r="B70" s="29">
        <f aca="true" t="shared" si="52" ref="B70:N70">B69/B40*100</f>
        <v>0</v>
      </c>
      <c r="C70" s="29">
        <f t="shared" si="52"/>
        <v>0</v>
      </c>
      <c r="D70" s="29">
        <f t="shared" si="52"/>
        <v>0</v>
      </c>
      <c r="E70" s="29">
        <f t="shared" si="52"/>
        <v>0</v>
      </c>
      <c r="F70" s="29">
        <f t="shared" si="52"/>
        <v>0</v>
      </c>
      <c r="G70" s="29">
        <f t="shared" si="52"/>
        <v>0</v>
      </c>
      <c r="H70" s="29">
        <f t="shared" si="52"/>
        <v>0</v>
      </c>
      <c r="I70" s="29">
        <f t="shared" si="52"/>
        <v>0</v>
      </c>
      <c r="J70" s="29">
        <f t="shared" si="52"/>
        <v>0</v>
      </c>
      <c r="K70" s="29">
        <f t="shared" si="52"/>
        <v>0</v>
      </c>
      <c r="L70" s="29">
        <f t="shared" si="52"/>
        <v>0</v>
      </c>
      <c r="M70" s="29">
        <f t="shared" si="52"/>
        <v>8.333333333333332</v>
      </c>
      <c r="N70" s="41">
        <f t="shared" si="52"/>
        <v>0.6369426751592357</v>
      </c>
    </row>
    <row r="71" spans="1:14" s="3" customFormat="1" ht="12">
      <c r="A71" s="30" t="s">
        <v>68</v>
      </c>
      <c r="B71" s="25">
        <v>0</v>
      </c>
      <c r="C71" s="25">
        <v>0</v>
      </c>
      <c r="D71" s="25">
        <v>0</v>
      </c>
      <c r="E71" s="25">
        <v>2</v>
      </c>
      <c r="F71" s="25">
        <v>0</v>
      </c>
      <c r="G71" s="25">
        <v>3</v>
      </c>
      <c r="H71" s="25">
        <v>0</v>
      </c>
      <c r="I71" s="25">
        <v>1</v>
      </c>
      <c r="J71" s="25">
        <v>0</v>
      </c>
      <c r="K71" s="25">
        <v>4</v>
      </c>
      <c r="L71" s="25">
        <v>1</v>
      </c>
      <c r="M71" s="25">
        <v>0</v>
      </c>
      <c r="N71" s="40">
        <f>SUM(B71:M71)</f>
        <v>11</v>
      </c>
    </row>
    <row r="72" spans="1:14" s="9" customFormat="1" ht="9.75" customHeight="1">
      <c r="A72" s="26" t="s">
        <v>20</v>
      </c>
      <c r="B72" s="29">
        <f aca="true" t="shared" si="53" ref="B72:H72">B71/B40*100</f>
        <v>0</v>
      </c>
      <c r="C72" s="29">
        <f t="shared" si="53"/>
        <v>0</v>
      </c>
      <c r="D72" s="29">
        <f t="shared" si="53"/>
        <v>0</v>
      </c>
      <c r="E72" s="29">
        <f t="shared" si="53"/>
        <v>10</v>
      </c>
      <c r="F72" s="29">
        <f t="shared" si="53"/>
        <v>0</v>
      </c>
      <c r="G72" s="29">
        <f t="shared" si="53"/>
        <v>18.75</v>
      </c>
      <c r="H72" s="29">
        <f t="shared" si="53"/>
        <v>0</v>
      </c>
      <c r="I72" s="29">
        <f aca="true" t="shared" si="54" ref="I72:N72">I71/I40*100</f>
        <v>10</v>
      </c>
      <c r="J72" s="29">
        <f t="shared" si="54"/>
        <v>0</v>
      </c>
      <c r="K72" s="29">
        <f t="shared" si="54"/>
        <v>33.33333333333333</v>
      </c>
      <c r="L72" s="29">
        <f t="shared" si="54"/>
        <v>6.25</v>
      </c>
      <c r="M72" s="29">
        <f t="shared" si="54"/>
        <v>0</v>
      </c>
      <c r="N72" s="41">
        <f t="shared" si="54"/>
        <v>7.006369426751593</v>
      </c>
    </row>
    <row r="73" spans="1:14" s="3" customFormat="1" ht="11.25" customHeight="1">
      <c r="A73" s="30" t="s">
        <v>23</v>
      </c>
      <c r="B73" s="25">
        <v>1</v>
      </c>
      <c r="C73" s="25">
        <v>1</v>
      </c>
      <c r="D73" s="25">
        <v>1</v>
      </c>
      <c r="E73" s="25">
        <v>1</v>
      </c>
      <c r="F73" s="25">
        <v>6</v>
      </c>
      <c r="G73" s="25">
        <v>6</v>
      </c>
      <c r="H73" s="25">
        <v>9</v>
      </c>
      <c r="I73" s="25">
        <v>5</v>
      </c>
      <c r="J73" s="25">
        <v>5</v>
      </c>
      <c r="K73" s="25">
        <v>1</v>
      </c>
      <c r="L73" s="25">
        <v>2</v>
      </c>
      <c r="M73" s="25">
        <v>2</v>
      </c>
      <c r="N73" s="40">
        <f>SUM(B73:M73)</f>
        <v>40</v>
      </c>
    </row>
    <row r="74" spans="1:14" s="9" customFormat="1" ht="9.75" customHeight="1">
      <c r="A74" s="26" t="s">
        <v>20</v>
      </c>
      <c r="B74" s="29">
        <f aca="true" t="shared" si="55" ref="B74:H74">B73/B40*100</f>
        <v>20</v>
      </c>
      <c r="C74" s="29">
        <f t="shared" si="55"/>
        <v>16.666666666666664</v>
      </c>
      <c r="D74" s="29">
        <f t="shared" si="55"/>
        <v>11.11111111111111</v>
      </c>
      <c r="E74" s="29">
        <f t="shared" si="55"/>
        <v>5</v>
      </c>
      <c r="F74" s="29">
        <f t="shared" si="55"/>
        <v>33.33333333333333</v>
      </c>
      <c r="G74" s="29">
        <f t="shared" si="55"/>
        <v>37.5</v>
      </c>
      <c r="H74" s="29">
        <f t="shared" si="55"/>
        <v>40.909090909090914</v>
      </c>
      <c r="I74" s="29">
        <f aca="true" t="shared" si="56" ref="I74:N74">I73/I40*100</f>
        <v>50</v>
      </c>
      <c r="J74" s="29">
        <f t="shared" si="56"/>
        <v>45.45454545454545</v>
      </c>
      <c r="K74" s="29">
        <f t="shared" si="56"/>
        <v>8.333333333333332</v>
      </c>
      <c r="L74" s="29">
        <f t="shared" si="56"/>
        <v>12.5</v>
      </c>
      <c r="M74" s="29">
        <f t="shared" si="56"/>
        <v>16.666666666666664</v>
      </c>
      <c r="N74" s="41">
        <f t="shared" si="56"/>
        <v>25.477707006369428</v>
      </c>
    </row>
    <row r="75" spans="1:14" s="3" customFormat="1" ht="11.25" customHeight="1">
      <c r="A75" s="30" t="s">
        <v>59</v>
      </c>
      <c r="B75" s="25">
        <v>1</v>
      </c>
      <c r="C75" s="25">
        <v>0</v>
      </c>
      <c r="D75" s="25">
        <v>1</v>
      </c>
      <c r="E75" s="25">
        <v>1</v>
      </c>
      <c r="F75" s="25">
        <v>1</v>
      </c>
      <c r="G75" s="25">
        <v>0</v>
      </c>
      <c r="H75" s="25">
        <v>1</v>
      </c>
      <c r="I75" s="25">
        <v>1</v>
      </c>
      <c r="J75" s="25">
        <v>1</v>
      </c>
      <c r="K75" s="25">
        <v>2</v>
      </c>
      <c r="L75" s="25">
        <v>0</v>
      </c>
      <c r="M75" s="25">
        <v>1</v>
      </c>
      <c r="N75" s="40">
        <f>SUM(B75:M75)</f>
        <v>10</v>
      </c>
    </row>
    <row r="76" spans="1:14" s="9" customFormat="1" ht="9.75" customHeight="1">
      <c r="A76" s="26" t="s">
        <v>20</v>
      </c>
      <c r="B76" s="29">
        <f aca="true" t="shared" si="57" ref="B76:H76">B75/B40*100</f>
        <v>20</v>
      </c>
      <c r="C76" s="29">
        <f t="shared" si="57"/>
        <v>0</v>
      </c>
      <c r="D76" s="29">
        <f t="shared" si="57"/>
        <v>11.11111111111111</v>
      </c>
      <c r="E76" s="29">
        <f t="shared" si="57"/>
        <v>5</v>
      </c>
      <c r="F76" s="29">
        <f t="shared" si="57"/>
        <v>5.555555555555555</v>
      </c>
      <c r="G76" s="29">
        <f t="shared" si="57"/>
        <v>0</v>
      </c>
      <c r="H76" s="29">
        <f t="shared" si="57"/>
        <v>4.545454545454546</v>
      </c>
      <c r="I76" s="29">
        <f aca="true" t="shared" si="58" ref="I76:N76">I75/I40*100</f>
        <v>10</v>
      </c>
      <c r="J76" s="29">
        <f t="shared" si="58"/>
        <v>9.090909090909092</v>
      </c>
      <c r="K76" s="29">
        <f t="shared" si="58"/>
        <v>16.666666666666664</v>
      </c>
      <c r="L76" s="29">
        <f t="shared" si="58"/>
        <v>0</v>
      </c>
      <c r="M76" s="29">
        <f t="shared" si="58"/>
        <v>8.333333333333332</v>
      </c>
      <c r="N76" s="41">
        <f t="shared" si="58"/>
        <v>6.369426751592357</v>
      </c>
    </row>
    <row r="77" spans="1:14" s="3" customFormat="1" ht="10.5" customHeight="1">
      <c r="A77" s="30" t="s">
        <v>30</v>
      </c>
      <c r="B77" s="25">
        <f aca="true" t="shared" si="59" ref="B77:G77">B40-B43-B67-B71-B73-B75</f>
        <v>0</v>
      </c>
      <c r="C77" s="25">
        <f t="shared" si="59"/>
        <v>0</v>
      </c>
      <c r="D77" s="25">
        <f t="shared" si="59"/>
        <v>0</v>
      </c>
      <c r="E77" s="25">
        <f t="shared" si="59"/>
        <v>1</v>
      </c>
      <c r="F77" s="25">
        <f t="shared" si="59"/>
        <v>0</v>
      </c>
      <c r="G77" s="25">
        <f t="shared" si="59"/>
        <v>1</v>
      </c>
      <c r="H77" s="25">
        <f>H40-H43-H67-H71-H73-H75</f>
        <v>0</v>
      </c>
      <c r="I77" s="25">
        <f>I40-I43-I67-I71-I73-I75</f>
        <v>1</v>
      </c>
      <c r="J77" s="25">
        <f>J40-J43-J67-J71-J73-J75</f>
        <v>0</v>
      </c>
      <c r="K77" s="25">
        <f>K40-K43-K67-K69-K71-K73-K75</f>
        <v>1</v>
      </c>
      <c r="L77" s="25">
        <f>L40-L43-L67-L69-L71-L73-L75</f>
        <v>2</v>
      </c>
      <c r="M77" s="25">
        <f>M40-M43-M67-M69-M71-M73-M75</f>
        <v>2</v>
      </c>
      <c r="N77" s="40">
        <f>SUM(B77:M77)</f>
        <v>8</v>
      </c>
    </row>
    <row r="78" spans="1:14" s="2" customFormat="1" ht="9.75" customHeight="1" thickBot="1">
      <c r="A78" s="31" t="s">
        <v>20</v>
      </c>
      <c r="B78" s="43">
        <f aca="true" t="shared" si="60" ref="B78:H78">B77/B40*100</f>
        <v>0</v>
      </c>
      <c r="C78" s="43">
        <f t="shared" si="60"/>
        <v>0</v>
      </c>
      <c r="D78" s="43">
        <f t="shared" si="60"/>
        <v>0</v>
      </c>
      <c r="E78" s="43">
        <f t="shared" si="60"/>
        <v>5</v>
      </c>
      <c r="F78" s="43">
        <f t="shared" si="60"/>
        <v>0</v>
      </c>
      <c r="G78" s="43">
        <f t="shared" si="60"/>
        <v>6.25</v>
      </c>
      <c r="H78" s="43">
        <f t="shared" si="60"/>
        <v>0</v>
      </c>
      <c r="I78" s="43">
        <f aca="true" t="shared" si="61" ref="I78:N78">I77/I40*100</f>
        <v>10</v>
      </c>
      <c r="J78" s="43">
        <f t="shared" si="61"/>
        <v>0</v>
      </c>
      <c r="K78" s="43">
        <f t="shared" si="61"/>
        <v>8.333333333333332</v>
      </c>
      <c r="L78" s="43">
        <f t="shared" si="61"/>
        <v>12.5</v>
      </c>
      <c r="M78" s="43">
        <f t="shared" si="61"/>
        <v>16.666666666666664</v>
      </c>
      <c r="N78" s="44">
        <f t="shared" si="61"/>
        <v>5.095541401273886</v>
      </c>
    </row>
  </sheetData>
  <printOptions/>
  <pageMargins left="0.7874015748031497" right="0.2362204724409449" top="0.25" bottom="0.2" header="0.11811023622047245" footer="0.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PUP Bochnia</cp:lastModifiedBy>
  <cp:lastPrinted>2005-04-06T09:43:59Z</cp:lastPrinted>
  <dcterms:created xsi:type="dcterms:W3CDTF">2003-10-09T05:31:52Z</dcterms:created>
  <dcterms:modified xsi:type="dcterms:W3CDTF">2006-01-27T13:30:38Z</dcterms:modified>
  <cp:category/>
  <cp:version/>
  <cp:contentType/>
  <cp:contentStatus/>
</cp:coreProperties>
</file>